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Übersicht" sheetId="37" r:id="rId1"/>
    <sheet name="SV I" sheetId="1" r:id="rId2"/>
    <sheet name="SV II" sheetId="10" r:id="rId3"/>
    <sheet name="SV III" sheetId="11" r:id="rId4"/>
    <sheet name="SV IV" sheetId="12" r:id="rId5"/>
    <sheet name="SV V" sheetId="14" r:id="rId6"/>
    <sheet name="SV VI" sheetId="13" r:id="rId7"/>
    <sheet name="SV VII" sheetId="20" r:id="rId8"/>
    <sheet name="SV VIII" sheetId="21" r:id="rId9"/>
    <sheet name="SV IX" sheetId="22" r:id="rId10"/>
    <sheet name="SV X" sheetId="23" r:id="rId11"/>
    <sheet name="SV XI" sheetId="24" r:id="rId12"/>
    <sheet name="SV XII" sheetId="25" r:id="rId13"/>
    <sheet name="Modellierung I" sheetId="2" r:id="rId14"/>
    <sheet name="Modellierung II" sheetId="27" r:id="rId15"/>
    <sheet name="Modellierung III" sheetId="28" r:id="rId16"/>
    <sheet name="Modellierung IV" sheetId="29" r:id="rId17"/>
    <sheet name="Modellierung V" sheetId="30" r:id="rId18"/>
    <sheet name="Modellierung VI" sheetId="31" r:id="rId19"/>
    <sheet name="Modellierung VII" sheetId="26" r:id="rId20"/>
    <sheet name="Modellierung VIII" sheetId="32" r:id="rId21"/>
    <sheet name="Modellierung IX" sheetId="33" r:id="rId22"/>
    <sheet name="Modellierung X" sheetId="34" r:id="rId23"/>
    <sheet name="Modellierung XI" sheetId="35" r:id="rId24"/>
    <sheet name="Modellierung XII" sheetId="36" r:id="rId25"/>
  </sheets>
  <calcPr calcId="125725"/>
</workbook>
</file>

<file path=xl/calcChain.xml><?xml version="1.0" encoding="utf-8"?>
<calcChain xmlns="http://schemas.openxmlformats.org/spreadsheetml/2006/main">
  <c r="M12" i="37"/>
  <c r="M13"/>
  <c r="M14"/>
  <c r="M15"/>
  <c r="M16"/>
  <c r="M17"/>
  <c r="M18"/>
  <c r="M19"/>
  <c r="M20"/>
  <c r="M21"/>
  <c r="M22"/>
  <c r="M23"/>
  <c r="M24"/>
  <c r="M25"/>
  <c r="M26"/>
  <c r="M27"/>
  <c r="M28"/>
  <c r="M35"/>
  <c r="M11"/>
  <c r="L12"/>
  <c r="L13"/>
  <c r="L14"/>
  <c r="L15"/>
  <c r="L16"/>
  <c r="L17"/>
  <c r="L18"/>
  <c r="L19"/>
  <c r="L20"/>
  <c r="L21"/>
  <c r="L22"/>
  <c r="L23"/>
  <c r="L24"/>
  <c r="L25"/>
  <c r="L26"/>
  <c r="L27"/>
  <c r="L28"/>
  <c r="L35"/>
  <c r="L11"/>
  <c r="K12"/>
  <c r="K13"/>
  <c r="K14"/>
  <c r="K15"/>
  <c r="K16"/>
  <c r="K17"/>
  <c r="K18"/>
  <c r="K19"/>
  <c r="K20"/>
  <c r="K21"/>
  <c r="K22"/>
  <c r="K23"/>
  <c r="K24"/>
  <c r="K25"/>
  <c r="K26"/>
  <c r="K27"/>
  <c r="K28"/>
  <c r="K35"/>
  <c r="K11"/>
  <c r="J12"/>
  <c r="J13"/>
  <c r="J14"/>
  <c r="J15"/>
  <c r="J16"/>
  <c r="J17"/>
  <c r="J18"/>
  <c r="J19"/>
  <c r="J20"/>
  <c r="J21"/>
  <c r="J22"/>
  <c r="J23"/>
  <c r="J24"/>
  <c r="J25"/>
  <c r="J26"/>
  <c r="J27"/>
  <c r="J28"/>
  <c r="J35"/>
  <c r="J11"/>
  <c r="I12"/>
  <c r="I13"/>
  <c r="I14"/>
  <c r="I15"/>
  <c r="I16"/>
  <c r="I17"/>
  <c r="I18"/>
  <c r="I19"/>
  <c r="I20"/>
  <c r="I21"/>
  <c r="I22"/>
  <c r="I23"/>
  <c r="I24"/>
  <c r="I25"/>
  <c r="I26"/>
  <c r="I27"/>
  <c r="I28"/>
  <c r="I35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35"/>
  <c r="H11"/>
  <c r="A13"/>
  <c r="A22"/>
  <c r="A26"/>
  <c r="A11"/>
  <c r="G14"/>
  <c r="G15"/>
  <c r="G16"/>
  <c r="G17"/>
  <c r="G18"/>
  <c r="G19"/>
  <c r="G20"/>
  <c r="G21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2"/>
  <c r="F14"/>
  <c r="F15"/>
  <c r="F16"/>
  <c r="F17"/>
  <c r="F18"/>
  <c r="F19"/>
  <c r="F20"/>
  <c r="F21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12"/>
  <c r="C14"/>
  <c r="C15"/>
  <c r="C16"/>
  <c r="C17"/>
  <c r="C18"/>
  <c r="C19"/>
  <c r="C20"/>
  <c r="C21"/>
  <c r="C23"/>
  <c r="C24"/>
  <c r="C2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12"/>
  <c r="E14"/>
  <c r="E15"/>
  <c r="E16"/>
  <c r="E17"/>
  <c r="E18"/>
  <c r="E19"/>
  <c r="E20"/>
  <c r="E21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12"/>
  <c r="D14"/>
  <c r="D15"/>
  <c r="D16"/>
  <c r="D17"/>
  <c r="D18"/>
  <c r="D19"/>
  <c r="D20"/>
  <c r="D21"/>
  <c r="D23"/>
  <c r="D24"/>
  <c r="D25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2"/>
  <c r="B14"/>
  <c r="B15"/>
  <c r="B16"/>
  <c r="B17"/>
  <c r="B18"/>
  <c r="B19"/>
  <c r="B20"/>
  <c r="B21"/>
  <c r="B23"/>
  <c r="B24"/>
  <c r="B25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12"/>
  <c r="A40"/>
  <c r="A41"/>
  <c r="A42"/>
  <c r="A43"/>
  <c r="A44"/>
  <c r="A29"/>
  <c r="A30"/>
  <c r="A31"/>
  <c r="A32"/>
  <c r="A33"/>
  <c r="A34"/>
  <c r="A35"/>
  <c r="A36"/>
  <c r="A37"/>
  <c r="A38"/>
  <c r="A39"/>
  <c r="A14"/>
  <c r="A15"/>
  <c r="A16"/>
  <c r="A17"/>
  <c r="A18"/>
  <c r="A19"/>
  <c r="A20"/>
  <c r="A21"/>
  <c r="A23"/>
  <c r="A24"/>
  <c r="A25"/>
  <c r="A27"/>
  <c r="A28"/>
  <c r="A12"/>
  <c r="W15" i="3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E10" s="1"/>
  <c r="F10" s="1"/>
  <c r="G10" s="1"/>
  <c r="H10" s="1"/>
  <c r="D8"/>
  <c r="D5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E8"/>
  <c r="F8" s="1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E6"/>
  <c r="F6" s="1"/>
  <c r="D4"/>
  <c r="D1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F2"/>
  <c r="E2"/>
  <c r="W15" i="3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D7" s="1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9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E6"/>
  <c r="E5"/>
  <c r="E7" s="1"/>
  <c r="D4"/>
  <c r="D13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E3"/>
  <c r="E2"/>
  <c r="W15" i="34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E10"/>
  <c r="F10" s="1"/>
  <c r="E8"/>
  <c r="F8" s="1"/>
  <c r="D7"/>
  <c r="H6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F6"/>
  <c r="G6" s="1"/>
  <c r="E6"/>
  <c r="E5"/>
  <c r="D4"/>
  <c r="D13" s="1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F3"/>
  <c r="G3" s="1"/>
  <c r="E3"/>
  <c r="E2"/>
  <c r="W15" i="33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E10"/>
  <c r="E8"/>
  <c r="D9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D7"/>
  <c r="D4"/>
  <c r="D1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F2"/>
  <c r="E2"/>
  <c r="W15" i="32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D7" s="1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E10"/>
  <c r="F10" s="1"/>
  <c r="E8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D4"/>
  <c r="D1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F2"/>
  <c r="E2"/>
  <c r="AH15" i="31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E10"/>
  <c r="F10" s="1"/>
  <c r="G10" s="1"/>
  <c r="H10" s="1"/>
  <c r="I10" s="1"/>
  <c r="E8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6"/>
  <c r="D9"/>
  <c r="D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3"/>
  <c r="F2"/>
  <c r="G2" s="1"/>
  <c r="E2"/>
  <c r="AH15" i="30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6"/>
  <c r="D7"/>
  <c r="D4"/>
  <c r="D13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3"/>
  <c r="F2"/>
  <c r="G2" s="1"/>
  <c r="E2"/>
  <c r="AH15" i="29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6"/>
  <c r="D7"/>
  <c r="D4"/>
  <c r="D13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3"/>
  <c r="F2"/>
  <c r="G2" s="1"/>
  <c r="E2"/>
  <c r="AH15" i="28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D5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6"/>
  <c r="D7"/>
  <c r="D4"/>
  <c r="D13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3"/>
  <c r="F2"/>
  <c r="E2"/>
  <c r="AH11" i="27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10"/>
  <c r="D8"/>
  <c r="E8" s="1"/>
  <c r="D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E10"/>
  <c r="F10" s="1"/>
  <c r="G10" s="1"/>
  <c r="D7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5"/>
  <c r="E7" s="1"/>
  <c r="D4"/>
  <c r="D1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2"/>
  <c r="D10" i="26"/>
  <c r="D8"/>
  <c r="D9" s="1"/>
  <c r="D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I13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J6"/>
  <c r="J3"/>
  <c r="J2"/>
  <c r="E13"/>
  <c r="F13"/>
  <c r="G13"/>
  <c r="H13"/>
  <c r="J13"/>
  <c r="K13"/>
  <c r="L13"/>
  <c r="M13"/>
  <c r="N13"/>
  <c r="O13"/>
  <c r="P13"/>
  <c r="Q13"/>
  <c r="R13"/>
  <c r="S13"/>
  <c r="T13"/>
  <c r="U13"/>
  <c r="V13"/>
  <c r="W13"/>
  <c r="D15" i="2"/>
  <c r="D11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E15"/>
  <c r="AF15"/>
  <c r="AG15"/>
  <c r="AH15"/>
  <c r="AD15"/>
  <c r="R15"/>
  <c r="S15"/>
  <c r="T15"/>
  <c r="U15"/>
  <c r="V15"/>
  <c r="W15"/>
  <c r="X15"/>
  <c r="Y15"/>
  <c r="Z15"/>
  <c r="AA15"/>
  <c r="AB15"/>
  <c r="AC15"/>
  <c r="Q15"/>
  <c r="F15"/>
  <c r="G15"/>
  <c r="H15"/>
  <c r="I15"/>
  <c r="J15"/>
  <c r="K15"/>
  <c r="L15"/>
  <c r="M15"/>
  <c r="N15"/>
  <c r="O15"/>
  <c r="P15"/>
  <c r="E15"/>
  <c r="P11"/>
  <c r="AH11"/>
  <c r="Q11"/>
  <c r="R11"/>
  <c r="S11"/>
  <c r="T11"/>
  <c r="U11"/>
  <c r="V11"/>
  <c r="W11"/>
  <c r="X11"/>
  <c r="Y11"/>
  <c r="Z11"/>
  <c r="AA11"/>
  <c r="AB11"/>
  <c r="AC11"/>
  <c r="AD11"/>
  <c r="AE11"/>
  <c r="AF11"/>
  <c r="AG11"/>
  <c r="F11"/>
  <c r="G11"/>
  <c r="H11"/>
  <c r="I11"/>
  <c r="J11"/>
  <c r="K11"/>
  <c r="L11"/>
  <c r="M11"/>
  <c r="N11"/>
  <c r="O11"/>
  <c r="E11"/>
  <c r="F2"/>
  <c r="G2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E3"/>
  <c r="E2"/>
  <c r="W18" i="26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E6"/>
  <c r="F6" s="1"/>
  <c r="G6" s="1"/>
  <c r="H6" s="1"/>
  <c r="I6" s="1"/>
  <c r="D7"/>
  <c r="D4"/>
  <c r="D13" s="1"/>
  <c r="E3"/>
  <c r="F3" s="1"/>
  <c r="G3" s="1"/>
  <c r="H3" s="1"/>
  <c r="I3" s="1"/>
  <c r="K3" s="1"/>
  <c r="L3" s="1"/>
  <c r="M3" s="1"/>
  <c r="N3" s="1"/>
  <c r="O3" s="1"/>
  <c r="P3" s="1"/>
  <c r="Q3" s="1"/>
  <c r="R3" s="1"/>
  <c r="S3" s="1"/>
  <c r="T3" s="1"/>
  <c r="U3" s="1"/>
  <c r="V3" s="1"/>
  <c r="W3" s="1"/>
  <c r="E2"/>
  <c r="F2" s="1"/>
  <c r="D10" i="2"/>
  <c r="D8"/>
  <c r="E8" s="1"/>
  <c r="F8" s="1"/>
  <c r="D5"/>
  <c r="E5" s="1"/>
  <c r="F5" s="1"/>
  <c r="AH18"/>
  <c r="AG18"/>
  <c r="AF18"/>
  <c r="AE18"/>
  <c r="AD18"/>
  <c r="P18"/>
  <c r="O18"/>
  <c r="N18"/>
  <c r="M18"/>
  <c r="L18"/>
  <c r="K18"/>
  <c r="J18"/>
  <c r="I18"/>
  <c r="H18"/>
  <c r="G18"/>
  <c r="F18"/>
  <c r="E18"/>
  <c r="AC18"/>
  <c r="AB18"/>
  <c r="AA18"/>
  <c r="Y18"/>
  <c r="Z18"/>
  <c r="V18"/>
  <c r="W18"/>
  <c r="X18"/>
  <c r="U18"/>
  <c r="T18"/>
  <c r="D18"/>
  <c r="D4"/>
  <c r="D13" s="1"/>
  <c r="S18"/>
  <c r="R18"/>
  <c r="Q18"/>
  <c r="AK37" i="25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18" i="24"/>
  <c r="AK19"/>
  <c r="AK20"/>
  <c r="AK21"/>
  <c r="AK22"/>
  <c r="AK23"/>
  <c r="AK24"/>
  <c r="AK25"/>
  <c r="AK26"/>
  <c r="AK27"/>
  <c r="AK28"/>
  <c r="AK29"/>
  <c r="AK30"/>
  <c r="AK31"/>
  <c r="AK32"/>
  <c r="AK33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J33"/>
  <c r="AI33"/>
  <c r="AH33"/>
  <c r="AG33"/>
  <c r="AF33"/>
  <c r="AE33"/>
  <c r="AD33"/>
  <c r="AC33"/>
  <c r="AB33"/>
  <c r="AA33"/>
  <c r="Z33"/>
  <c r="Y33"/>
  <c r="X33"/>
  <c r="W33"/>
  <c r="V33"/>
  <c r="AJ32"/>
  <c r="AI32"/>
  <c r="AH32"/>
  <c r="AG32"/>
  <c r="AF32"/>
  <c r="AE32"/>
  <c r="AD32"/>
  <c r="AC32"/>
  <c r="AB32"/>
  <c r="AA32"/>
  <c r="Z32"/>
  <c r="Y32"/>
  <c r="X32"/>
  <c r="W32"/>
  <c r="V32"/>
  <c r="AJ31"/>
  <c r="AI31"/>
  <c r="AH31"/>
  <c r="AG31"/>
  <c r="AF31"/>
  <c r="AE31"/>
  <c r="AD31"/>
  <c r="AC31"/>
  <c r="AB31"/>
  <c r="AA31"/>
  <c r="Z31"/>
  <c r="Y31"/>
  <c r="X31"/>
  <c r="W31"/>
  <c r="V31"/>
  <c r="AJ30"/>
  <c r="AI30"/>
  <c r="AH30"/>
  <c r="AG30"/>
  <c r="AF30"/>
  <c r="AE30"/>
  <c r="AD30"/>
  <c r="AC30"/>
  <c r="AB30"/>
  <c r="AA30"/>
  <c r="Z30"/>
  <c r="Y30"/>
  <c r="X30"/>
  <c r="W30"/>
  <c r="V30"/>
  <c r="AJ29"/>
  <c r="AI29"/>
  <c r="AH29"/>
  <c r="AG29"/>
  <c r="AF29"/>
  <c r="AE29"/>
  <c r="AD29"/>
  <c r="AC29"/>
  <c r="AB29"/>
  <c r="AA29"/>
  <c r="Z29"/>
  <c r="Y29"/>
  <c r="X29"/>
  <c r="W29"/>
  <c r="V29"/>
  <c r="AJ28"/>
  <c r="AI28"/>
  <c r="AH28"/>
  <c r="AG28"/>
  <c r="AF28"/>
  <c r="AE28"/>
  <c r="AD28"/>
  <c r="AC28"/>
  <c r="AB28"/>
  <c r="AA28"/>
  <c r="Z28"/>
  <c r="Y28"/>
  <c r="X28"/>
  <c r="W28"/>
  <c r="V28"/>
  <c r="AJ27"/>
  <c r="AI27"/>
  <c r="AH27"/>
  <c r="AG27"/>
  <c r="AF27"/>
  <c r="AE27"/>
  <c r="AD27"/>
  <c r="AC27"/>
  <c r="AB27"/>
  <c r="AA27"/>
  <c r="Z27"/>
  <c r="Y27"/>
  <c r="X27"/>
  <c r="W27"/>
  <c r="V27"/>
  <c r="AJ26"/>
  <c r="AI26"/>
  <c r="AH26"/>
  <c r="AG26"/>
  <c r="AF26"/>
  <c r="AE26"/>
  <c r="AD26"/>
  <c r="AC26"/>
  <c r="AB26"/>
  <c r="AA26"/>
  <c r="Z26"/>
  <c r="Y26"/>
  <c r="X26"/>
  <c r="W26"/>
  <c r="V26"/>
  <c r="AJ25"/>
  <c r="AI25"/>
  <c r="AH25"/>
  <c r="AG25"/>
  <c r="AF25"/>
  <c r="AE25"/>
  <c r="AD25"/>
  <c r="AC25"/>
  <c r="AB25"/>
  <c r="AA25"/>
  <c r="Z25"/>
  <c r="Y25"/>
  <c r="X25"/>
  <c r="W25"/>
  <c r="V25"/>
  <c r="AJ24"/>
  <c r="AI24"/>
  <c r="AH24"/>
  <c r="AG24"/>
  <c r="AF24"/>
  <c r="AE24"/>
  <c r="AD24"/>
  <c r="AC24"/>
  <c r="AB24"/>
  <c r="AA24"/>
  <c r="Z24"/>
  <c r="Y24"/>
  <c r="X24"/>
  <c r="W24"/>
  <c r="V24"/>
  <c r="AJ23"/>
  <c r="AI23"/>
  <c r="AH23"/>
  <c r="AG23"/>
  <c r="AF23"/>
  <c r="AE23"/>
  <c r="AD23"/>
  <c r="AC23"/>
  <c r="AB23"/>
  <c r="AA23"/>
  <c r="Z23"/>
  <c r="Y23"/>
  <c r="X23"/>
  <c r="W23"/>
  <c r="V23"/>
  <c r="AJ22"/>
  <c r="AI22"/>
  <c r="AH22"/>
  <c r="AG22"/>
  <c r="AF22"/>
  <c r="AE22"/>
  <c r="AD22"/>
  <c r="AC22"/>
  <c r="AB22"/>
  <c r="AA22"/>
  <c r="Z22"/>
  <c r="Y22"/>
  <c r="X22"/>
  <c r="W22"/>
  <c r="V22"/>
  <c r="AJ21"/>
  <c r="AI21"/>
  <c r="AH21"/>
  <c r="AG21"/>
  <c r="AF21"/>
  <c r="AE21"/>
  <c r="AD21"/>
  <c r="AC21"/>
  <c r="AB21"/>
  <c r="AA21"/>
  <c r="Z21"/>
  <c r="Y21"/>
  <c r="X21"/>
  <c r="W21"/>
  <c r="V21"/>
  <c r="AJ20"/>
  <c r="AI20"/>
  <c r="AH20"/>
  <c r="AG20"/>
  <c r="AF20"/>
  <c r="AE20"/>
  <c r="AD20"/>
  <c r="AC20"/>
  <c r="AB20"/>
  <c r="AA20"/>
  <c r="Z20"/>
  <c r="Y20"/>
  <c r="X20"/>
  <c r="W20"/>
  <c r="V20"/>
  <c r="AJ19"/>
  <c r="AI19"/>
  <c r="AH19"/>
  <c r="AG19"/>
  <c r="AF19"/>
  <c r="AE19"/>
  <c r="AD19"/>
  <c r="AC19"/>
  <c r="AB19"/>
  <c r="AA19"/>
  <c r="Z19"/>
  <c r="Y19"/>
  <c r="X19"/>
  <c r="W19"/>
  <c r="V19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37" i="23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J33"/>
  <c r="AI33"/>
  <c r="AH33"/>
  <c r="AG33"/>
  <c r="AF33"/>
  <c r="AE33"/>
  <c r="AD33"/>
  <c r="AC33"/>
  <c r="AB33"/>
  <c r="AA33"/>
  <c r="Z33"/>
  <c r="Y33"/>
  <c r="X33"/>
  <c r="W33"/>
  <c r="V33"/>
  <c r="AJ32"/>
  <c r="AI32"/>
  <c r="AH32"/>
  <c r="AG32"/>
  <c r="AF32"/>
  <c r="AE32"/>
  <c r="AD32"/>
  <c r="AC32"/>
  <c r="AB32"/>
  <c r="AA32"/>
  <c r="Z32"/>
  <c r="Y32"/>
  <c r="X32"/>
  <c r="W32"/>
  <c r="V32"/>
  <c r="AJ31"/>
  <c r="AI31"/>
  <c r="AH31"/>
  <c r="AG31"/>
  <c r="AF31"/>
  <c r="AE31"/>
  <c r="AD31"/>
  <c r="AC31"/>
  <c r="AB31"/>
  <c r="AA31"/>
  <c r="Z31"/>
  <c r="Y31"/>
  <c r="X31"/>
  <c r="W31"/>
  <c r="V31"/>
  <c r="AJ30"/>
  <c r="AI30"/>
  <c r="AH30"/>
  <c r="AG30"/>
  <c r="AF30"/>
  <c r="AE30"/>
  <c r="AD30"/>
  <c r="AC30"/>
  <c r="AB30"/>
  <c r="AA30"/>
  <c r="Z30"/>
  <c r="Y30"/>
  <c r="X30"/>
  <c r="W30"/>
  <c r="V30"/>
  <c r="AJ29"/>
  <c r="AI29"/>
  <c r="AH29"/>
  <c r="AG29"/>
  <c r="AF29"/>
  <c r="AE29"/>
  <c r="AD29"/>
  <c r="AC29"/>
  <c r="AB29"/>
  <c r="AA29"/>
  <c r="Z29"/>
  <c r="Y29"/>
  <c r="X29"/>
  <c r="W29"/>
  <c r="V29"/>
  <c r="AJ28"/>
  <c r="AI28"/>
  <c r="AH28"/>
  <c r="AG28"/>
  <c r="AF28"/>
  <c r="AE28"/>
  <c r="AD28"/>
  <c r="AC28"/>
  <c r="AB28"/>
  <c r="AA28"/>
  <c r="Z28"/>
  <c r="Y28"/>
  <c r="X28"/>
  <c r="W28"/>
  <c r="V28"/>
  <c r="AJ27"/>
  <c r="AI27"/>
  <c r="AH27"/>
  <c r="AG27"/>
  <c r="AF27"/>
  <c r="AE27"/>
  <c r="AD27"/>
  <c r="AC27"/>
  <c r="AB27"/>
  <c r="AA27"/>
  <c r="Z27"/>
  <c r="Y27"/>
  <c r="X27"/>
  <c r="W27"/>
  <c r="V27"/>
  <c r="AJ26"/>
  <c r="AI26"/>
  <c r="AH26"/>
  <c r="AG26"/>
  <c r="AF26"/>
  <c r="AE26"/>
  <c r="AD26"/>
  <c r="AC26"/>
  <c r="AB26"/>
  <c r="AA26"/>
  <c r="Z26"/>
  <c r="Y26"/>
  <c r="X26"/>
  <c r="W26"/>
  <c r="V26"/>
  <c r="AJ25"/>
  <c r="AI25"/>
  <c r="AH25"/>
  <c r="AG25"/>
  <c r="AF25"/>
  <c r="AE25"/>
  <c r="AD25"/>
  <c r="AC25"/>
  <c r="AB25"/>
  <c r="AA25"/>
  <c r="Z25"/>
  <c r="Y25"/>
  <c r="X25"/>
  <c r="W25"/>
  <c r="V25"/>
  <c r="AJ24"/>
  <c r="AI24"/>
  <c r="AH24"/>
  <c r="AG24"/>
  <c r="AF24"/>
  <c r="AE24"/>
  <c r="AD24"/>
  <c r="AC24"/>
  <c r="AB24"/>
  <c r="AA24"/>
  <c r="Z24"/>
  <c r="Y24"/>
  <c r="X24"/>
  <c r="W24"/>
  <c r="V24"/>
  <c r="AJ23"/>
  <c r="AI23"/>
  <c r="AH23"/>
  <c r="AG23"/>
  <c r="AF23"/>
  <c r="AE23"/>
  <c r="AD23"/>
  <c r="AC23"/>
  <c r="AB23"/>
  <c r="AA23"/>
  <c r="Z23"/>
  <c r="Y23"/>
  <c r="X23"/>
  <c r="W23"/>
  <c r="V23"/>
  <c r="AJ22"/>
  <c r="AI22"/>
  <c r="AH22"/>
  <c r="AG22"/>
  <c r="AF22"/>
  <c r="AE22"/>
  <c r="AD22"/>
  <c r="AC22"/>
  <c r="AB22"/>
  <c r="AA22"/>
  <c r="Z22"/>
  <c r="Y22"/>
  <c r="X22"/>
  <c r="W22"/>
  <c r="V22"/>
  <c r="AJ21"/>
  <c r="AI21"/>
  <c r="AH21"/>
  <c r="AG21"/>
  <c r="AF21"/>
  <c r="AE21"/>
  <c r="AD21"/>
  <c r="AC21"/>
  <c r="AB21"/>
  <c r="AA21"/>
  <c r="Z21"/>
  <c r="Y21"/>
  <c r="X21"/>
  <c r="W21"/>
  <c r="V21"/>
  <c r="AJ20"/>
  <c r="AI20"/>
  <c r="AH20"/>
  <c r="AG20"/>
  <c r="AF20"/>
  <c r="AE20"/>
  <c r="AD20"/>
  <c r="AC20"/>
  <c r="AB20"/>
  <c r="AA20"/>
  <c r="Z20"/>
  <c r="Y20"/>
  <c r="X20"/>
  <c r="W20"/>
  <c r="V20"/>
  <c r="AJ19"/>
  <c r="AI19"/>
  <c r="AH19"/>
  <c r="AG19"/>
  <c r="AF19"/>
  <c r="AE19"/>
  <c r="AD19"/>
  <c r="AC19"/>
  <c r="AB19"/>
  <c r="AA19"/>
  <c r="Z19"/>
  <c r="Y19"/>
  <c r="X19"/>
  <c r="W19"/>
  <c r="V19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37" i="22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37" i="21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V20" i="20"/>
  <c r="W20"/>
  <c r="X20"/>
  <c r="Y20"/>
  <c r="Z20"/>
  <c r="AA20"/>
  <c r="AB20"/>
  <c r="AC20"/>
  <c r="AD20"/>
  <c r="AE20"/>
  <c r="AF20"/>
  <c r="AG20"/>
  <c r="AH20"/>
  <c r="AI20"/>
  <c r="AJ20"/>
  <c r="AK20"/>
  <c r="V21"/>
  <c r="W21"/>
  <c r="X21"/>
  <c r="Y21"/>
  <c r="Z21"/>
  <c r="AA21"/>
  <c r="AB21"/>
  <c r="AC21"/>
  <c r="AD21"/>
  <c r="AE21"/>
  <c r="AF21"/>
  <c r="AG21"/>
  <c r="AH21"/>
  <c r="AI21"/>
  <c r="AJ21"/>
  <c r="AK21"/>
  <c r="V22"/>
  <c r="W22"/>
  <c r="X22"/>
  <c r="Y22"/>
  <c r="Z22"/>
  <c r="AA22"/>
  <c r="AB22"/>
  <c r="AC22"/>
  <c r="AD22"/>
  <c r="AE22"/>
  <c r="AF22"/>
  <c r="AG22"/>
  <c r="AH22"/>
  <c r="AI22"/>
  <c r="AJ22"/>
  <c r="AK22"/>
  <c r="V23"/>
  <c r="W23"/>
  <c r="X23"/>
  <c r="Y23"/>
  <c r="Z23"/>
  <c r="AA23"/>
  <c r="AB23"/>
  <c r="AC23"/>
  <c r="AD23"/>
  <c r="AE23"/>
  <c r="AF23"/>
  <c r="AG23"/>
  <c r="AH23"/>
  <c r="AI23"/>
  <c r="AJ23"/>
  <c r="AK23"/>
  <c r="V24"/>
  <c r="W24"/>
  <c r="X24"/>
  <c r="Y24"/>
  <c r="Z24"/>
  <c r="AA24"/>
  <c r="AB24"/>
  <c r="AC24"/>
  <c r="AD24"/>
  <c r="AE24"/>
  <c r="AF24"/>
  <c r="AG24"/>
  <c r="AH24"/>
  <c r="AI24"/>
  <c r="AJ24"/>
  <c r="AK24"/>
  <c r="V25"/>
  <c r="W25"/>
  <c r="X25"/>
  <c r="Y25"/>
  <c r="Z25"/>
  <c r="AA25"/>
  <c r="AB25"/>
  <c r="AC25"/>
  <c r="AD25"/>
  <c r="AE25"/>
  <c r="AF25"/>
  <c r="AG25"/>
  <c r="AH25"/>
  <c r="AI25"/>
  <c r="AJ25"/>
  <c r="AK25"/>
  <c r="V26"/>
  <c r="W26"/>
  <c r="X26"/>
  <c r="Y26"/>
  <c r="Z26"/>
  <c r="AA26"/>
  <c r="AB26"/>
  <c r="AC26"/>
  <c r="AD26"/>
  <c r="AE26"/>
  <c r="AF26"/>
  <c r="AG26"/>
  <c r="AH26"/>
  <c r="AI26"/>
  <c r="AJ26"/>
  <c r="AK26"/>
  <c r="V27"/>
  <c r="W27"/>
  <c r="X27"/>
  <c r="Y27"/>
  <c r="Z27"/>
  <c r="AA27"/>
  <c r="AB27"/>
  <c r="AC27"/>
  <c r="AD27"/>
  <c r="AE27"/>
  <c r="AF27"/>
  <c r="AG27"/>
  <c r="AH27"/>
  <c r="AI27"/>
  <c r="AJ27"/>
  <c r="AK27"/>
  <c r="V28"/>
  <c r="W28"/>
  <c r="X28"/>
  <c r="Y28"/>
  <c r="Z28"/>
  <c r="AA28"/>
  <c r="AB28"/>
  <c r="AC28"/>
  <c r="AD28"/>
  <c r="AE28"/>
  <c r="AF28"/>
  <c r="AG28"/>
  <c r="AH28"/>
  <c r="AI28"/>
  <c r="AJ28"/>
  <c r="AK28"/>
  <c r="V29"/>
  <c r="W29"/>
  <c r="X29"/>
  <c r="Y29"/>
  <c r="Z29"/>
  <c r="AA29"/>
  <c r="AB29"/>
  <c r="AC29"/>
  <c r="AD29"/>
  <c r="AE29"/>
  <c r="AF29"/>
  <c r="AG29"/>
  <c r="AH29"/>
  <c r="AI29"/>
  <c r="AJ29"/>
  <c r="AK29"/>
  <c r="V30"/>
  <c r="W30"/>
  <c r="X30"/>
  <c r="Y30"/>
  <c r="Z30"/>
  <c r="AA30"/>
  <c r="AB30"/>
  <c r="AC30"/>
  <c r="AD30"/>
  <c r="AE30"/>
  <c r="AF30"/>
  <c r="AG30"/>
  <c r="AH30"/>
  <c r="AI30"/>
  <c r="AJ30"/>
  <c r="AK30"/>
  <c r="V31"/>
  <c r="W31"/>
  <c r="X31"/>
  <c r="Y31"/>
  <c r="Z31"/>
  <c r="AA31"/>
  <c r="AB31"/>
  <c r="AC31"/>
  <c r="AD31"/>
  <c r="AE31"/>
  <c r="AF31"/>
  <c r="AG31"/>
  <c r="AH31"/>
  <c r="AI31"/>
  <c r="AJ31"/>
  <c r="AK31"/>
  <c r="V32"/>
  <c r="W32"/>
  <c r="X32"/>
  <c r="Y32"/>
  <c r="Z32"/>
  <c r="AA32"/>
  <c r="AB32"/>
  <c r="AC32"/>
  <c r="AD32"/>
  <c r="AE32"/>
  <c r="AF32"/>
  <c r="AG32"/>
  <c r="AH32"/>
  <c r="AI32"/>
  <c r="AJ32"/>
  <c r="AK32"/>
  <c r="V33"/>
  <c r="W33"/>
  <c r="X33"/>
  <c r="Y33"/>
  <c r="Z33"/>
  <c r="AA33"/>
  <c r="AB33"/>
  <c r="AC33"/>
  <c r="AD33"/>
  <c r="AE33"/>
  <c r="AF33"/>
  <c r="AG33"/>
  <c r="AH33"/>
  <c r="AI33"/>
  <c r="AJ33"/>
  <c r="AK33"/>
  <c r="V18"/>
  <c r="W18"/>
  <c r="X18"/>
  <c r="Y18"/>
  <c r="Z18"/>
  <c r="AA18"/>
  <c r="AB18"/>
  <c r="AC18"/>
  <c r="AD18"/>
  <c r="AE18"/>
  <c r="AF18"/>
  <c r="AG18"/>
  <c r="AH18"/>
  <c r="AI18"/>
  <c r="AJ18"/>
  <c r="AK1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19"/>
  <c r="AJ19"/>
  <c r="AI19"/>
  <c r="AH19"/>
  <c r="AG19"/>
  <c r="AF19"/>
  <c r="AE19"/>
  <c r="AD19"/>
  <c r="AC19"/>
  <c r="AB19"/>
  <c r="AA19"/>
  <c r="Z19"/>
  <c r="Y19"/>
  <c r="X19"/>
  <c r="W19"/>
  <c r="V19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49" i="14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AK44"/>
  <c r="AJ44"/>
  <c r="AI44"/>
  <c r="AH44"/>
  <c r="AG44"/>
  <c r="AF44"/>
  <c r="AE44"/>
  <c r="AD44"/>
  <c r="AC44"/>
  <c r="AB44"/>
  <c r="AA44"/>
  <c r="Z44"/>
  <c r="Y44"/>
  <c r="X44"/>
  <c r="W44"/>
  <c r="V44"/>
  <c r="AK43"/>
  <c r="AJ43"/>
  <c r="AI43"/>
  <c r="AH43"/>
  <c r="AG43"/>
  <c r="AF43"/>
  <c r="AE43"/>
  <c r="AD43"/>
  <c r="AC43"/>
  <c r="AB43"/>
  <c r="AA43"/>
  <c r="Z43"/>
  <c r="Y43"/>
  <c r="X43"/>
  <c r="W43"/>
  <c r="V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49" i="13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AK44"/>
  <c r="AJ44"/>
  <c r="AI44"/>
  <c r="AH44"/>
  <c r="AG44"/>
  <c r="AF44"/>
  <c r="AE44"/>
  <c r="AD44"/>
  <c r="AC44"/>
  <c r="AB44"/>
  <c r="AA44"/>
  <c r="Z44"/>
  <c r="Y44"/>
  <c r="X44"/>
  <c r="W44"/>
  <c r="V44"/>
  <c r="AK43"/>
  <c r="AJ43"/>
  <c r="AI43"/>
  <c r="AH43"/>
  <c r="AG43"/>
  <c r="AF43"/>
  <c r="AE43"/>
  <c r="AD43"/>
  <c r="AC43"/>
  <c r="AB43"/>
  <c r="AA43"/>
  <c r="Z43"/>
  <c r="Y43"/>
  <c r="X43"/>
  <c r="W43"/>
  <c r="V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49" i="12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AK44"/>
  <c r="AJ44"/>
  <c r="AI44"/>
  <c r="AH44"/>
  <c r="AG44"/>
  <c r="AF44"/>
  <c r="AE44"/>
  <c r="AD44"/>
  <c r="AC44"/>
  <c r="AB44"/>
  <c r="AA44"/>
  <c r="Z44"/>
  <c r="Y44"/>
  <c r="X44"/>
  <c r="W44"/>
  <c r="V44"/>
  <c r="AK43"/>
  <c r="AJ43"/>
  <c r="AI43"/>
  <c r="AH43"/>
  <c r="AG43"/>
  <c r="AF43"/>
  <c r="AE43"/>
  <c r="AD43"/>
  <c r="AC43"/>
  <c r="AB43"/>
  <c r="AA43"/>
  <c r="Z43"/>
  <c r="Y43"/>
  <c r="X43"/>
  <c r="W43"/>
  <c r="V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49" i="11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AK44"/>
  <c r="AJ44"/>
  <c r="AI44"/>
  <c r="AH44"/>
  <c r="AG44"/>
  <c r="AF44"/>
  <c r="AE44"/>
  <c r="AD44"/>
  <c r="AC44"/>
  <c r="AB44"/>
  <c r="AA44"/>
  <c r="Z44"/>
  <c r="Y44"/>
  <c r="X44"/>
  <c r="W44"/>
  <c r="V44"/>
  <c r="AK43"/>
  <c r="AJ43"/>
  <c r="AI43"/>
  <c r="AH43"/>
  <c r="AG43"/>
  <c r="AF43"/>
  <c r="AE43"/>
  <c r="AD43"/>
  <c r="AC43"/>
  <c r="AB43"/>
  <c r="AA43"/>
  <c r="Z43"/>
  <c r="Y43"/>
  <c r="X43"/>
  <c r="W43"/>
  <c r="V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G2" i="36" l="1"/>
  <c r="D7"/>
  <c r="E5"/>
  <c r="E9"/>
  <c r="D9"/>
  <c r="G8"/>
  <c r="I10"/>
  <c r="E12"/>
  <c r="D12" i="35"/>
  <c r="D14" s="1"/>
  <c r="F2"/>
  <c r="F5"/>
  <c r="E8"/>
  <c r="E10"/>
  <c r="G10" i="34"/>
  <c r="G8"/>
  <c r="F9"/>
  <c r="F2"/>
  <c r="E7"/>
  <c r="F5"/>
  <c r="E9"/>
  <c r="D9"/>
  <c r="E12"/>
  <c r="D12"/>
  <c r="D12" i="33"/>
  <c r="D14" s="1"/>
  <c r="G2"/>
  <c r="E5"/>
  <c r="F8"/>
  <c r="F10"/>
  <c r="G2" i="32"/>
  <c r="E5"/>
  <c r="D9"/>
  <c r="D12" s="1"/>
  <c r="F8"/>
  <c r="G10"/>
  <c r="J10" i="31"/>
  <c r="H2"/>
  <c r="F8"/>
  <c r="E5"/>
  <c r="D7"/>
  <c r="D12"/>
  <c r="D14" s="1"/>
  <c r="H2" i="30"/>
  <c r="E10"/>
  <c r="E5"/>
  <c r="D9"/>
  <c r="E8"/>
  <c r="H2" i="29"/>
  <c r="E10"/>
  <c r="E5"/>
  <c r="D9"/>
  <c r="E8"/>
  <c r="D9" i="28"/>
  <c r="E8"/>
  <c r="G2"/>
  <c r="E5"/>
  <c r="D12"/>
  <c r="E10"/>
  <c r="K6" i="26"/>
  <c r="L6" s="1"/>
  <c r="M6" s="1"/>
  <c r="N6" s="1"/>
  <c r="O6" s="1"/>
  <c r="P6" s="1"/>
  <c r="Q6" s="1"/>
  <c r="R6" s="1"/>
  <c r="S6" s="1"/>
  <c r="T6" s="1"/>
  <c r="U6" s="1"/>
  <c r="V6" s="1"/>
  <c r="W6" s="1"/>
  <c r="D9" i="27"/>
  <c r="G5" i="2"/>
  <c r="F7"/>
  <c r="G8"/>
  <c r="H8" s="1"/>
  <c r="F9"/>
  <c r="D7"/>
  <c r="E10"/>
  <c r="E9" i="27"/>
  <c r="D12"/>
  <c r="D14" s="1"/>
  <c r="F2"/>
  <c r="F5"/>
  <c r="F8"/>
  <c r="E12"/>
  <c r="E14" s="1"/>
  <c r="H10"/>
  <c r="G7" i="2"/>
  <c r="H5"/>
  <c r="I8"/>
  <c r="H9"/>
  <c r="G9"/>
  <c r="G2" i="26"/>
  <c r="E5"/>
  <c r="E8"/>
  <c r="E9" s="1"/>
  <c r="E10"/>
  <c r="D9" i="2"/>
  <c r="D12" s="1"/>
  <c r="J10" i="36" l="1"/>
  <c r="H8"/>
  <c r="E14"/>
  <c r="E26" s="1"/>
  <c r="E7"/>
  <c r="F5"/>
  <c r="H2"/>
  <c r="D12"/>
  <c r="D14" s="1"/>
  <c r="D80" i="35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F10"/>
  <c r="F7"/>
  <c r="G5"/>
  <c r="F8"/>
  <c r="E9"/>
  <c r="G2"/>
  <c r="D14" i="34"/>
  <c r="D81" s="1"/>
  <c r="F7"/>
  <c r="G5"/>
  <c r="G2"/>
  <c r="G9"/>
  <c r="H8"/>
  <c r="G12"/>
  <c r="H10"/>
  <c r="E14"/>
  <c r="E58" s="1"/>
  <c r="E60"/>
  <c r="E64"/>
  <c r="E68"/>
  <c r="E24"/>
  <c r="E28"/>
  <c r="E32"/>
  <c r="E36"/>
  <c r="E40"/>
  <c r="E44"/>
  <c r="E48"/>
  <c r="E52"/>
  <c r="E56"/>
  <c r="E72"/>
  <c r="E76"/>
  <c r="E80"/>
  <c r="F12"/>
  <c r="F14" s="1"/>
  <c r="F80" s="1"/>
  <c r="E59"/>
  <c r="E61"/>
  <c r="E63"/>
  <c r="E65"/>
  <c r="E67"/>
  <c r="E23"/>
  <c r="E25"/>
  <c r="E27"/>
  <c r="E29"/>
  <c r="E31"/>
  <c r="E33"/>
  <c r="E35"/>
  <c r="E37"/>
  <c r="E39"/>
  <c r="E41"/>
  <c r="E43"/>
  <c r="E45"/>
  <c r="E47"/>
  <c r="E49"/>
  <c r="E51"/>
  <c r="E53"/>
  <c r="E55"/>
  <c r="E69"/>
  <c r="E71"/>
  <c r="E73"/>
  <c r="E75"/>
  <c r="E77"/>
  <c r="E79"/>
  <c r="E81"/>
  <c r="D80" i="33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G10"/>
  <c r="E7"/>
  <c r="F5"/>
  <c r="G8"/>
  <c r="F9"/>
  <c r="H2"/>
  <c r="E9"/>
  <c r="H10" i="32"/>
  <c r="G8"/>
  <c r="E7"/>
  <c r="F5"/>
  <c r="F9" s="1"/>
  <c r="D14"/>
  <c r="D80" s="1"/>
  <c r="H2"/>
  <c r="E9"/>
  <c r="D80" i="31"/>
  <c r="D76"/>
  <c r="D72"/>
  <c r="D68"/>
  <c r="D81"/>
  <c r="D77"/>
  <c r="D73"/>
  <c r="D69"/>
  <c r="D65"/>
  <c r="D61"/>
  <c r="D57"/>
  <c r="D53"/>
  <c r="D64"/>
  <c r="D60"/>
  <c r="D56"/>
  <c r="D52"/>
  <c r="D49"/>
  <c r="D45"/>
  <c r="D41"/>
  <c r="D37"/>
  <c r="D33"/>
  <c r="D29"/>
  <c r="D25"/>
  <c r="D46"/>
  <c r="D42"/>
  <c r="D38"/>
  <c r="D34"/>
  <c r="D30"/>
  <c r="D26"/>
  <c r="D22"/>
  <c r="D78"/>
  <c r="D74"/>
  <c r="D70"/>
  <c r="D66"/>
  <c r="D79"/>
  <c r="D75"/>
  <c r="D71"/>
  <c r="D67"/>
  <c r="D63"/>
  <c r="D59"/>
  <c r="D55"/>
  <c r="D51"/>
  <c r="D62"/>
  <c r="D58"/>
  <c r="D54"/>
  <c r="D50"/>
  <c r="D47"/>
  <c r="D43"/>
  <c r="D39"/>
  <c r="D35"/>
  <c r="D31"/>
  <c r="D27"/>
  <c r="D23"/>
  <c r="D48"/>
  <c r="D44"/>
  <c r="D40"/>
  <c r="D36"/>
  <c r="D32"/>
  <c r="D28"/>
  <c r="D24"/>
  <c r="E7"/>
  <c r="F5"/>
  <c r="I2"/>
  <c r="K10"/>
  <c r="E9"/>
  <c r="G8"/>
  <c r="F9"/>
  <c r="F10" i="30"/>
  <c r="I2"/>
  <c r="E9"/>
  <c r="F8"/>
  <c r="F5"/>
  <c r="E7"/>
  <c r="D12"/>
  <c r="D14" s="1"/>
  <c r="F10" i="29"/>
  <c r="I2"/>
  <c r="E9"/>
  <c r="F8"/>
  <c r="E7"/>
  <c r="F5"/>
  <c r="D12"/>
  <c r="D14" s="1"/>
  <c r="H2" i="28"/>
  <c r="D14"/>
  <c r="D80" s="1"/>
  <c r="D42"/>
  <c r="D38"/>
  <c r="D34"/>
  <c r="D30"/>
  <c r="D26"/>
  <c r="D22"/>
  <c r="F10"/>
  <c r="E7"/>
  <c r="F5"/>
  <c r="E9"/>
  <c r="E12" s="1"/>
  <c r="F8"/>
  <c r="F10" i="2"/>
  <c r="E81" i="27"/>
  <c r="E77"/>
  <c r="E73"/>
  <c r="E69"/>
  <c r="E78"/>
  <c r="E74"/>
  <c r="E70"/>
  <c r="E66"/>
  <c r="E65"/>
  <c r="E61"/>
  <c r="E57"/>
  <c r="E53"/>
  <c r="E64"/>
  <c r="E60"/>
  <c r="E56"/>
  <c r="E50"/>
  <c r="E46"/>
  <c r="E42"/>
  <c r="E38"/>
  <c r="E34"/>
  <c r="E30"/>
  <c r="E26"/>
  <c r="E22"/>
  <c r="E49"/>
  <c r="E45"/>
  <c r="E41"/>
  <c r="E37"/>
  <c r="E33"/>
  <c r="E29"/>
  <c r="E25"/>
  <c r="E79"/>
  <c r="E75"/>
  <c r="E71"/>
  <c r="E80"/>
  <c r="E76"/>
  <c r="E72"/>
  <c r="E68"/>
  <c r="E67"/>
  <c r="E63"/>
  <c r="E59"/>
  <c r="E55"/>
  <c r="E51"/>
  <c r="E62"/>
  <c r="E58"/>
  <c r="E54"/>
  <c r="E48"/>
  <c r="E44"/>
  <c r="E40"/>
  <c r="E36"/>
  <c r="E32"/>
  <c r="E28"/>
  <c r="E24"/>
  <c r="E52"/>
  <c r="E47"/>
  <c r="E43"/>
  <c r="E39"/>
  <c r="E35"/>
  <c r="E31"/>
  <c r="E27"/>
  <c r="E23"/>
  <c r="D80"/>
  <c r="D76"/>
  <c r="D72"/>
  <c r="D81"/>
  <c r="D77"/>
  <c r="D73"/>
  <c r="D69"/>
  <c r="D66"/>
  <c r="D62"/>
  <c r="D58"/>
  <c r="D54"/>
  <c r="D68"/>
  <c r="D63"/>
  <c r="D59"/>
  <c r="D55"/>
  <c r="D49"/>
  <c r="D45"/>
  <c r="D41"/>
  <c r="D37"/>
  <c r="D33"/>
  <c r="D29"/>
  <c r="D25"/>
  <c r="D46"/>
  <c r="D38"/>
  <c r="D30"/>
  <c r="D22"/>
  <c r="D78"/>
  <c r="D74"/>
  <c r="D70"/>
  <c r="D79"/>
  <c r="D75"/>
  <c r="D71"/>
  <c r="D67"/>
  <c r="D64"/>
  <c r="D60"/>
  <c r="D56"/>
  <c r="D52"/>
  <c r="D65"/>
  <c r="D61"/>
  <c r="D57"/>
  <c r="D53"/>
  <c r="D47"/>
  <c r="D43"/>
  <c r="D39"/>
  <c r="D35"/>
  <c r="D31"/>
  <c r="D27"/>
  <c r="D23"/>
  <c r="D51"/>
  <c r="D48"/>
  <c r="D44"/>
  <c r="D40"/>
  <c r="D36"/>
  <c r="D32"/>
  <c r="D28"/>
  <c r="D24"/>
  <c r="D50"/>
  <c r="D42"/>
  <c r="D34"/>
  <c r="D26"/>
  <c r="F7"/>
  <c r="G5"/>
  <c r="I10"/>
  <c r="F9"/>
  <c r="G8"/>
  <c r="G2"/>
  <c r="D12" i="26"/>
  <c r="D14" s="1"/>
  <c r="D23" s="1"/>
  <c r="J8" i="2"/>
  <c r="I5"/>
  <c r="I9" s="1"/>
  <c r="H7"/>
  <c r="F10" i="26"/>
  <c r="E7"/>
  <c r="F5"/>
  <c r="F8"/>
  <c r="H2"/>
  <c r="E7" i="2"/>
  <c r="E9"/>
  <c r="D14"/>
  <c r="D23" s="1"/>
  <c r="E24" i="36" l="1"/>
  <c r="E28"/>
  <c r="E2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I2"/>
  <c r="F7"/>
  <c r="G5"/>
  <c r="F9"/>
  <c r="E80"/>
  <c r="E78"/>
  <c r="E76"/>
  <c r="E74"/>
  <c r="E72"/>
  <c r="E70"/>
  <c r="E68"/>
  <c r="E66"/>
  <c r="E64"/>
  <c r="E62"/>
  <c r="E58"/>
  <c r="E81"/>
  <c r="E79"/>
  <c r="E77"/>
  <c r="E75"/>
  <c r="E73"/>
  <c r="E71"/>
  <c r="E69"/>
  <c r="E67"/>
  <c r="E65"/>
  <c r="E63"/>
  <c r="E61"/>
  <c r="E59"/>
  <c r="E57"/>
  <c r="E60"/>
  <c r="E23"/>
  <c r="E25"/>
  <c r="E27"/>
  <c r="E29"/>
  <c r="E31"/>
  <c r="E33"/>
  <c r="E35"/>
  <c r="E37"/>
  <c r="E39"/>
  <c r="E41"/>
  <c r="E43"/>
  <c r="E45"/>
  <c r="E47"/>
  <c r="E49"/>
  <c r="E51"/>
  <c r="E53"/>
  <c r="E55"/>
  <c r="I8"/>
  <c r="K10"/>
  <c r="E30"/>
  <c r="E32"/>
  <c r="E34"/>
  <c r="E36"/>
  <c r="E38"/>
  <c r="E40"/>
  <c r="E42"/>
  <c r="E44"/>
  <c r="E46"/>
  <c r="E48"/>
  <c r="E50"/>
  <c r="E52"/>
  <c r="E54"/>
  <c r="E56"/>
  <c r="H2" i="35"/>
  <c r="F9"/>
  <c r="G8"/>
  <c r="F12"/>
  <c r="G10"/>
  <c r="G7"/>
  <c r="H5"/>
  <c r="E12"/>
  <c r="E14" s="1"/>
  <c r="D24" i="34"/>
  <c r="D28"/>
  <c r="D32"/>
  <c r="D36"/>
  <c r="D40"/>
  <c r="D44"/>
  <c r="D48"/>
  <c r="D52"/>
  <c r="D55"/>
  <c r="D60"/>
  <c r="D64"/>
  <c r="D68"/>
  <c r="D72"/>
  <c r="D76"/>
  <c r="D80"/>
  <c r="E57"/>
  <c r="E78"/>
  <c r="E74"/>
  <c r="E70"/>
  <c r="E54"/>
  <c r="E50"/>
  <c r="E46"/>
  <c r="E42"/>
  <c r="E38"/>
  <c r="E34"/>
  <c r="E30"/>
  <c r="E26"/>
  <c r="E22"/>
  <c r="E66"/>
  <c r="E62"/>
  <c r="D22"/>
  <c r="D26"/>
  <c r="D30"/>
  <c r="D34"/>
  <c r="D38"/>
  <c r="D42"/>
  <c r="D46"/>
  <c r="D50"/>
  <c r="D54"/>
  <c r="D58"/>
  <c r="D62"/>
  <c r="D66"/>
  <c r="D70"/>
  <c r="D74"/>
  <c r="D78"/>
  <c r="I10"/>
  <c r="I8"/>
  <c r="H2"/>
  <c r="G7"/>
  <c r="H5"/>
  <c r="H9" s="1"/>
  <c r="F23"/>
  <c r="F25"/>
  <c r="F27"/>
  <c r="F29"/>
  <c r="F31"/>
  <c r="F33"/>
  <c r="F35"/>
  <c r="F37"/>
  <c r="F39"/>
  <c r="F41"/>
  <c r="F43"/>
  <c r="F45"/>
  <c r="F47"/>
  <c r="F49"/>
  <c r="F51"/>
  <c r="F53"/>
  <c r="F56"/>
  <c r="F57"/>
  <c r="F59"/>
  <c r="F61"/>
  <c r="F63"/>
  <c r="F65"/>
  <c r="F67"/>
  <c r="F69"/>
  <c r="F71"/>
  <c r="F73"/>
  <c r="F75"/>
  <c r="F77"/>
  <c r="F79"/>
  <c r="F81"/>
  <c r="G14"/>
  <c r="G81" s="1"/>
  <c r="F22"/>
  <c r="F24"/>
  <c r="F26"/>
  <c r="F28"/>
  <c r="F30"/>
  <c r="F32"/>
  <c r="F34"/>
  <c r="F36"/>
  <c r="F38"/>
  <c r="F40"/>
  <c r="F42"/>
  <c r="F44"/>
  <c r="F46"/>
  <c r="F48"/>
  <c r="F50"/>
  <c r="F52"/>
  <c r="F54"/>
  <c r="F55"/>
  <c r="F58"/>
  <c r="F60"/>
  <c r="F62"/>
  <c r="F64"/>
  <c r="F66"/>
  <c r="F68"/>
  <c r="F70"/>
  <c r="F72"/>
  <c r="F74"/>
  <c r="F76"/>
  <c r="F78"/>
  <c r="D23"/>
  <c r="D25"/>
  <c r="D27"/>
  <c r="D29"/>
  <c r="D31"/>
  <c r="D33"/>
  <c r="D35"/>
  <c r="D37"/>
  <c r="D39"/>
  <c r="D41"/>
  <c r="D43"/>
  <c r="D45"/>
  <c r="D47"/>
  <c r="D49"/>
  <c r="D51"/>
  <c r="D53"/>
  <c r="D56"/>
  <c r="D57"/>
  <c r="D59"/>
  <c r="D61"/>
  <c r="D63"/>
  <c r="D65"/>
  <c r="D67"/>
  <c r="D69"/>
  <c r="D71"/>
  <c r="D73"/>
  <c r="D75"/>
  <c r="D77"/>
  <c r="D79"/>
  <c r="I2" i="33"/>
  <c r="H8"/>
  <c r="H10"/>
  <c r="E12"/>
  <c r="E14" s="1"/>
  <c r="F7"/>
  <c r="G5"/>
  <c r="F12"/>
  <c r="F14" s="1"/>
  <c r="F12" i="32"/>
  <c r="F14" s="1"/>
  <c r="E12"/>
  <c r="E14" s="1"/>
  <c r="I10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I2"/>
  <c r="F7"/>
  <c r="G5"/>
  <c r="H8"/>
  <c r="G9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E12" i="31"/>
  <c r="E14" s="1"/>
  <c r="H8"/>
  <c r="L10"/>
  <c r="J2"/>
  <c r="F12"/>
  <c r="F14" s="1"/>
  <c r="F7"/>
  <c r="G5"/>
  <c r="D78" i="30"/>
  <c r="D74"/>
  <c r="D70"/>
  <c r="D66"/>
  <c r="D79"/>
  <c r="D75"/>
  <c r="D71"/>
  <c r="D67"/>
  <c r="D62"/>
  <c r="D58"/>
  <c r="D54"/>
  <c r="D50"/>
  <c r="D63"/>
  <c r="D59"/>
  <c r="D55"/>
  <c r="D51"/>
  <c r="D47"/>
  <c r="D43"/>
  <c r="D39"/>
  <c r="D35"/>
  <c r="D31"/>
  <c r="D27"/>
  <c r="D23"/>
  <c r="D48"/>
  <c r="D44"/>
  <c r="D40"/>
  <c r="D36"/>
  <c r="D32"/>
  <c r="D28"/>
  <c r="D24"/>
  <c r="D80"/>
  <c r="D76"/>
  <c r="D72"/>
  <c r="D68"/>
  <c r="D81"/>
  <c r="D77"/>
  <c r="D73"/>
  <c r="D69"/>
  <c r="D64"/>
  <c r="D60"/>
  <c r="D56"/>
  <c r="D52"/>
  <c r="D65"/>
  <c r="D61"/>
  <c r="D57"/>
  <c r="D53"/>
  <c r="D49"/>
  <c r="D45"/>
  <c r="D41"/>
  <c r="D37"/>
  <c r="D33"/>
  <c r="D29"/>
  <c r="D25"/>
  <c r="D46"/>
  <c r="D42"/>
  <c r="D38"/>
  <c r="D34"/>
  <c r="D30"/>
  <c r="D26"/>
  <c r="D22"/>
  <c r="F7"/>
  <c r="G5"/>
  <c r="G10"/>
  <c r="F9"/>
  <c r="G8"/>
  <c r="J2"/>
  <c r="E12"/>
  <c r="E14" s="1"/>
  <c r="D78" i="29"/>
  <c r="D74"/>
  <c r="D70"/>
  <c r="D66"/>
  <c r="D79"/>
  <c r="D75"/>
  <c r="D71"/>
  <c r="D67"/>
  <c r="D62"/>
  <c r="D58"/>
  <c r="D54"/>
  <c r="D50"/>
  <c r="D63"/>
  <c r="D59"/>
  <c r="D55"/>
  <c r="D51"/>
  <c r="D47"/>
  <c r="D43"/>
  <c r="D39"/>
  <c r="D35"/>
  <c r="D31"/>
  <c r="D27"/>
  <c r="D23"/>
  <c r="D48"/>
  <c r="D44"/>
  <c r="D40"/>
  <c r="D36"/>
  <c r="D32"/>
  <c r="D28"/>
  <c r="D24"/>
  <c r="D80"/>
  <c r="D76"/>
  <c r="D72"/>
  <c r="D68"/>
  <c r="D81"/>
  <c r="D77"/>
  <c r="D73"/>
  <c r="D69"/>
  <c r="D64"/>
  <c r="D60"/>
  <c r="D56"/>
  <c r="D52"/>
  <c r="D65"/>
  <c r="D61"/>
  <c r="D57"/>
  <c r="D53"/>
  <c r="D49"/>
  <c r="D45"/>
  <c r="D41"/>
  <c r="D37"/>
  <c r="D33"/>
  <c r="D29"/>
  <c r="D25"/>
  <c r="D46"/>
  <c r="D42"/>
  <c r="D38"/>
  <c r="D34"/>
  <c r="D30"/>
  <c r="D26"/>
  <c r="D22"/>
  <c r="G10"/>
  <c r="F7"/>
  <c r="G5"/>
  <c r="F9"/>
  <c r="G8"/>
  <c r="J2"/>
  <c r="E12"/>
  <c r="E14" s="1"/>
  <c r="D46" i="28"/>
  <c r="F9"/>
  <c r="G8"/>
  <c r="E14"/>
  <c r="E79" s="1"/>
  <c r="E75"/>
  <c r="E71"/>
  <c r="E67"/>
  <c r="E78"/>
  <c r="E74"/>
  <c r="E70"/>
  <c r="E66"/>
  <c r="E63"/>
  <c r="E59"/>
  <c r="E55"/>
  <c r="E51"/>
  <c r="E62"/>
  <c r="E58"/>
  <c r="E54"/>
  <c r="E50"/>
  <c r="E46"/>
  <c r="E42"/>
  <c r="E38"/>
  <c r="E34"/>
  <c r="E30"/>
  <c r="E26"/>
  <c r="E22"/>
  <c r="E47"/>
  <c r="E43"/>
  <c r="E39"/>
  <c r="E35"/>
  <c r="E31"/>
  <c r="E27"/>
  <c r="E23"/>
  <c r="E81"/>
  <c r="E77"/>
  <c r="E73"/>
  <c r="E69"/>
  <c r="E80"/>
  <c r="E76"/>
  <c r="E72"/>
  <c r="E68"/>
  <c r="E65"/>
  <c r="E61"/>
  <c r="E57"/>
  <c r="E53"/>
  <c r="E64"/>
  <c r="E60"/>
  <c r="E56"/>
  <c r="E52"/>
  <c r="E48"/>
  <c r="E44"/>
  <c r="E40"/>
  <c r="E36"/>
  <c r="E32"/>
  <c r="E28"/>
  <c r="E24"/>
  <c r="E49"/>
  <c r="E45"/>
  <c r="E41"/>
  <c r="E37"/>
  <c r="E33"/>
  <c r="E29"/>
  <c r="E25"/>
  <c r="F12"/>
  <c r="G10"/>
  <c r="I2"/>
  <c r="D24"/>
  <c r="D28"/>
  <c r="D32"/>
  <c r="D36"/>
  <c r="D40"/>
  <c r="D44"/>
  <c r="D48"/>
  <c r="D23"/>
  <c r="D27"/>
  <c r="D31"/>
  <c r="D35"/>
  <c r="D39"/>
  <c r="D43"/>
  <c r="D47"/>
  <c r="D51"/>
  <c r="D55"/>
  <c r="D59"/>
  <c r="D63"/>
  <c r="D50"/>
  <c r="D54"/>
  <c r="D58"/>
  <c r="D62"/>
  <c r="D67"/>
  <c r="D71"/>
  <c r="D75"/>
  <c r="D79"/>
  <c r="D66"/>
  <c r="D70"/>
  <c r="D74"/>
  <c r="D78"/>
  <c r="F7"/>
  <c r="G5"/>
  <c r="D25"/>
  <c r="D29"/>
  <c r="D33"/>
  <c r="D37"/>
  <c r="D41"/>
  <c r="D45"/>
  <c r="D49"/>
  <c r="D53"/>
  <c r="D57"/>
  <c r="D61"/>
  <c r="D65"/>
  <c r="D52"/>
  <c r="D56"/>
  <c r="D60"/>
  <c r="D64"/>
  <c r="D69"/>
  <c r="D73"/>
  <c r="D77"/>
  <c r="D81"/>
  <c r="D68"/>
  <c r="D72"/>
  <c r="D76"/>
  <c r="F12" i="2"/>
  <c r="F14" s="1"/>
  <c r="G10"/>
  <c r="E12"/>
  <c r="E14" s="1"/>
  <c r="G7" i="27"/>
  <c r="H5"/>
  <c r="H2"/>
  <c r="F12"/>
  <c r="F14" s="1"/>
  <c r="J10"/>
  <c r="G9"/>
  <c r="H8"/>
  <c r="F9" i="26"/>
  <c r="E12"/>
  <c r="E14" s="1"/>
  <c r="D78"/>
  <c r="D29"/>
  <c r="D26"/>
  <c r="D34"/>
  <c r="D42"/>
  <c r="D50"/>
  <c r="D58"/>
  <c r="D39"/>
  <c r="D47"/>
  <c r="D55"/>
  <c r="D60"/>
  <c r="D69"/>
  <c r="D65"/>
  <c r="D79"/>
  <c r="D72"/>
  <c r="D80"/>
  <c r="D24"/>
  <c r="D32"/>
  <c r="D40"/>
  <c r="D48"/>
  <c r="D56"/>
  <c r="D37"/>
  <c r="D45"/>
  <c r="D53"/>
  <c r="D61"/>
  <c r="D66"/>
  <c r="D63"/>
  <c r="D75"/>
  <c r="D70"/>
  <c r="D27"/>
  <c r="D25"/>
  <c r="D22"/>
  <c r="D30"/>
  <c r="D38"/>
  <c r="D46"/>
  <c r="D54"/>
  <c r="D35"/>
  <c r="D43"/>
  <c r="D51"/>
  <c r="D59"/>
  <c r="D64"/>
  <c r="D77"/>
  <c r="D71"/>
  <c r="D68"/>
  <c r="D76"/>
  <c r="D31"/>
  <c r="D28"/>
  <c r="D36"/>
  <c r="D44"/>
  <c r="D52"/>
  <c r="D33"/>
  <c r="D41"/>
  <c r="D49"/>
  <c r="D57"/>
  <c r="D62"/>
  <c r="D73"/>
  <c r="D67"/>
  <c r="D81"/>
  <c r="D74"/>
  <c r="I7" i="2"/>
  <c r="J5"/>
  <c r="K8"/>
  <c r="J9"/>
  <c r="I2" i="26"/>
  <c r="G8"/>
  <c r="F7"/>
  <c r="G5"/>
  <c r="G10"/>
  <c r="D80" i="2"/>
  <c r="D27"/>
  <c r="D31"/>
  <c r="D35"/>
  <c r="D39"/>
  <c r="D43"/>
  <c r="D47"/>
  <c r="D51"/>
  <c r="D55"/>
  <c r="D59"/>
  <c r="D63"/>
  <c r="D67"/>
  <c r="D71"/>
  <c r="D75"/>
  <c r="D79"/>
  <c r="D22"/>
  <c r="D26"/>
  <c r="D30"/>
  <c r="D34"/>
  <c r="D38"/>
  <c r="D42"/>
  <c r="D46"/>
  <c r="D50"/>
  <c r="D54"/>
  <c r="D58"/>
  <c r="D62"/>
  <c r="D66"/>
  <c r="D70"/>
  <c r="D74"/>
  <c r="D78"/>
  <c r="D25"/>
  <c r="D29"/>
  <c r="D33"/>
  <c r="D37"/>
  <c r="D41"/>
  <c r="D45"/>
  <c r="D49"/>
  <c r="D53"/>
  <c r="D57"/>
  <c r="D61"/>
  <c r="D65"/>
  <c r="D69"/>
  <c r="D73"/>
  <c r="D77"/>
  <c r="D81"/>
  <c r="D24"/>
  <c r="D28"/>
  <c r="D32"/>
  <c r="D36"/>
  <c r="D40"/>
  <c r="D44"/>
  <c r="D48"/>
  <c r="D52"/>
  <c r="D56"/>
  <c r="D60"/>
  <c r="D64"/>
  <c r="D68"/>
  <c r="D72"/>
  <c r="D76"/>
  <c r="G7" i="36" l="1"/>
  <c r="H5"/>
  <c r="G9"/>
  <c r="J2"/>
  <c r="L10"/>
  <c r="J8"/>
  <c r="F12"/>
  <c r="F14" s="1"/>
  <c r="E22" i="35"/>
  <c r="E26"/>
  <c r="E81"/>
  <c r="E77"/>
  <c r="E73"/>
  <c r="E69"/>
  <c r="E65"/>
  <c r="E61"/>
  <c r="E55"/>
  <c r="E45"/>
  <c r="E35"/>
  <c r="E23"/>
  <c r="E27"/>
  <c r="E80"/>
  <c r="E76"/>
  <c r="E72"/>
  <c r="E68"/>
  <c r="E64"/>
  <c r="E60"/>
  <c r="E56"/>
  <c r="E52"/>
  <c r="E48"/>
  <c r="E44"/>
  <c r="E40"/>
  <c r="E36"/>
  <c r="E32"/>
  <c r="E53"/>
  <c r="E47"/>
  <c r="E39"/>
  <c r="E33"/>
  <c r="E30"/>
  <c r="E24"/>
  <c r="E28"/>
  <c r="E79"/>
  <c r="E75"/>
  <c r="E71"/>
  <c r="E67"/>
  <c r="E63"/>
  <c r="E59"/>
  <c r="E51"/>
  <c r="E41"/>
  <c r="E31"/>
  <c r="E25"/>
  <c r="E29"/>
  <c r="E78"/>
  <c r="E74"/>
  <c r="E70"/>
  <c r="E66"/>
  <c r="E62"/>
  <c r="E58"/>
  <c r="E54"/>
  <c r="E50"/>
  <c r="E46"/>
  <c r="E42"/>
  <c r="E38"/>
  <c r="E34"/>
  <c r="E57"/>
  <c r="E49"/>
  <c r="E43"/>
  <c r="E37"/>
  <c r="H10"/>
  <c r="H8"/>
  <c r="G9"/>
  <c r="I2"/>
  <c r="H7"/>
  <c r="I5"/>
  <c r="F14"/>
  <c r="F80" s="1"/>
  <c r="F78"/>
  <c r="F74"/>
  <c r="F70"/>
  <c r="F66"/>
  <c r="F62"/>
  <c r="F58"/>
  <c r="F54"/>
  <c r="F50"/>
  <c r="F46"/>
  <c r="F42"/>
  <c r="F38"/>
  <c r="F34"/>
  <c r="F30"/>
  <c r="F26"/>
  <c r="F22"/>
  <c r="F79"/>
  <c r="F75"/>
  <c r="F71"/>
  <c r="F67"/>
  <c r="F63"/>
  <c r="F59"/>
  <c r="F55"/>
  <c r="F51"/>
  <c r="F47"/>
  <c r="F43"/>
  <c r="F39"/>
  <c r="F35"/>
  <c r="F31"/>
  <c r="F27"/>
  <c r="F23"/>
  <c r="H7" i="34"/>
  <c r="I5"/>
  <c r="I2"/>
  <c r="I9"/>
  <c r="J8"/>
  <c r="I12"/>
  <c r="J10"/>
  <c r="G22"/>
  <c r="G24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H12"/>
  <c r="H14" s="1"/>
  <c r="H81" s="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F24" i="33"/>
  <c r="F28"/>
  <c r="F80"/>
  <c r="F76"/>
  <c r="F72"/>
  <c r="F68"/>
  <c r="F64"/>
  <c r="F60"/>
  <c r="F55"/>
  <c r="F51"/>
  <c r="F47"/>
  <c r="F43"/>
  <c r="F37"/>
  <c r="F31"/>
  <c r="F25"/>
  <c r="F29"/>
  <c r="F79"/>
  <c r="F75"/>
  <c r="F71"/>
  <c r="F67"/>
  <c r="F63"/>
  <c r="F59"/>
  <c r="F54"/>
  <c r="F50"/>
  <c r="F46"/>
  <c r="F42"/>
  <c r="F38"/>
  <c r="F34"/>
  <c r="F41"/>
  <c r="F33"/>
  <c r="F22"/>
  <c r="F26"/>
  <c r="F30"/>
  <c r="F78"/>
  <c r="F74"/>
  <c r="F70"/>
  <c r="F66"/>
  <c r="F62"/>
  <c r="F58"/>
  <c r="F53"/>
  <c r="F49"/>
  <c r="F45"/>
  <c r="F39"/>
  <c r="F57"/>
  <c r="F23"/>
  <c r="F27"/>
  <c r="F81"/>
  <c r="F77"/>
  <c r="F73"/>
  <c r="F69"/>
  <c r="F65"/>
  <c r="F61"/>
  <c r="F56"/>
  <c r="F52"/>
  <c r="F48"/>
  <c r="F44"/>
  <c r="F40"/>
  <c r="F36"/>
  <c r="F32"/>
  <c r="F35"/>
  <c r="E79"/>
  <c r="E75"/>
  <c r="E71"/>
  <c r="E67"/>
  <c r="E63"/>
  <c r="E59"/>
  <c r="E55"/>
  <c r="E51"/>
  <c r="E47"/>
  <c r="E43"/>
  <c r="E39"/>
  <c r="E35"/>
  <c r="E31"/>
  <c r="E78"/>
  <c r="E74"/>
  <c r="E70"/>
  <c r="E66"/>
  <c r="E62"/>
  <c r="E58"/>
  <c r="E54"/>
  <c r="E50"/>
  <c r="E46"/>
  <c r="E42"/>
  <c r="E38"/>
  <c r="E34"/>
  <c r="E30"/>
  <c r="E24"/>
  <c r="E28"/>
  <c r="E27"/>
  <c r="E23"/>
  <c r="E29"/>
  <c r="E81"/>
  <c r="E77"/>
  <c r="E73"/>
  <c r="E69"/>
  <c r="E65"/>
  <c r="E61"/>
  <c r="E57"/>
  <c r="E53"/>
  <c r="E49"/>
  <c r="E45"/>
  <c r="E41"/>
  <c r="E37"/>
  <c r="E33"/>
  <c r="E25"/>
  <c r="E80"/>
  <c r="E76"/>
  <c r="E72"/>
  <c r="E68"/>
  <c r="E64"/>
  <c r="E60"/>
  <c r="E56"/>
  <c r="E52"/>
  <c r="E48"/>
  <c r="E44"/>
  <c r="E40"/>
  <c r="E36"/>
  <c r="E32"/>
  <c r="E22"/>
  <c r="E26"/>
  <c r="I10"/>
  <c r="I8"/>
  <c r="H9"/>
  <c r="J2"/>
  <c r="G7"/>
  <c r="H5"/>
  <c r="G9"/>
  <c r="F80" i="32"/>
  <c r="F76"/>
  <c r="F72"/>
  <c r="F68"/>
  <c r="F64"/>
  <c r="F60"/>
  <c r="F56"/>
  <c r="F52"/>
  <c r="F48"/>
  <c r="F44"/>
  <c r="F40"/>
  <c r="F36"/>
  <c r="F32"/>
  <c r="F28"/>
  <c r="F24"/>
  <c r="F79"/>
  <c r="F75"/>
  <c r="F71"/>
  <c r="F67"/>
  <c r="F63"/>
  <c r="F59"/>
  <c r="F55"/>
  <c r="F51"/>
  <c r="F47"/>
  <c r="F43"/>
  <c r="F39"/>
  <c r="F35"/>
  <c r="F31"/>
  <c r="F27"/>
  <c r="F23"/>
  <c r="F78"/>
  <c r="F74"/>
  <c r="F70"/>
  <c r="F66"/>
  <c r="F62"/>
  <c r="F58"/>
  <c r="F54"/>
  <c r="F50"/>
  <c r="F46"/>
  <c r="F42"/>
  <c r="F38"/>
  <c r="F34"/>
  <c r="F30"/>
  <c r="F26"/>
  <c r="F22"/>
  <c r="F81"/>
  <c r="F77"/>
  <c r="F73"/>
  <c r="F69"/>
  <c r="F65"/>
  <c r="F61"/>
  <c r="F57"/>
  <c r="F53"/>
  <c r="F49"/>
  <c r="F45"/>
  <c r="F41"/>
  <c r="F37"/>
  <c r="F33"/>
  <c r="F29"/>
  <c r="F25"/>
  <c r="E80"/>
  <c r="E76"/>
  <c r="E72"/>
  <c r="E68"/>
  <c r="E64"/>
  <c r="E60"/>
  <c r="E22"/>
  <c r="E26"/>
  <c r="E30"/>
  <c r="E34"/>
  <c r="E38"/>
  <c r="E42"/>
  <c r="E46"/>
  <c r="E50"/>
  <c r="E54"/>
  <c r="E81"/>
  <c r="E77"/>
  <c r="E73"/>
  <c r="E69"/>
  <c r="E65"/>
  <c r="E61"/>
  <c r="E57"/>
  <c r="E23"/>
  <c r="E27"/>
  <c r="E31"/>
  <c r="E35"/>
  <c r="E39"/>
  <c r="E43"/>
  <c r="E47"/>
  <c r="E51"/>
  <c r="E55"/>
  <c r="E78"/>
  <c r="E74"/>
  <c r="E70"/>
  <c r="E66"/>
  <c r="E62"/>
  <c r="E58"/>
  <c r="E24"/>
  <c r="E28"/>
  <c r="E32"/>
  <c r="E36"/>
  <c r="E40"/>
  <c r="E44"/>
  <c r="E48"/>
  <c r="E52"/>
  <c r="E56"/>
  <c r="E79"/>
  <c r="E75"/>
  <c r="E71"/>
  <c r="E67"/>
  <c r="E63"/>
  <c r="E59"/>
  <c r="E25"/>
  <c r="E29"/>
  <c r="E33"/>
  <c r="E37"/>
  <c r="E41"/>
  <c r="E45"/>
  <c r="E49"/>
  <c r="E53"/>
  <c r="G12"/>
  <c r="G14" s="1"/>
  <c r="G7"/>
  <c r="H5"/>
  <c r="J2"/>
  <c r="H9"/>
  <c r="I8"/>
  <c r="J10"/>
  <c r="F74" i="31"/>
  <c r="F66"/>
  <c r="F75"/>
  <c r="F63"/>
  <c r="F51"/>
  <c r="F47"/>
  <c r="F27"/>
  <c r="F38"/>
  <c r="F76"/>
  <c r="F68"/>
  <c r="F77"/>
  <c r="F69"/>
  <c r="F61"/>
  <c r="F53"/>
  <c r="F62"/>
  <c r="F54"/>
  <c r="F45"/>
  <c r="F37"/>
  <c r="F29"/>
  <c r="F48"/>
  <c r="F40"/>
  <c r="F32"/>
  <c r="F24"/>
  <c r="F55"/>
  <c r="F56"/>
  <c r="F43"/>
  <c r="F31"/>
  <c r="F42"/>
  <c r="F30"/>
  <c r="F70"/>
  <c r="F71"/>
  <c r="F59"/>
  <c r="F39"/>
  <c r="F26"/>
  <c r="F72"/>
  <c r="F73"/>
  <c r="F57"/>
  <c r="F58"/>
  <c r="F41"/>
  <c r="F25"/>
  <c r="F36"/>
  <c r="F67"/>
  <c r="F52"/>
  <c r="F23"/>
  <c r="F22"/>
  <c r="F78"/>
  <c r="F79"/>
  <c r="F60"/>
  <c r="F46"/>
  <c r="F80"/>
  <c r="F81"/>
  <c r="F65"/>
  <c r="F49"/>
  <c r="F50"/>
  <c r="F33"/>
  <c r="F44"/>
  <c r="F28"/>
  <c r="F64"/>
  <c r="F35"/>
  <c r="F34"/>
  <c r="E79"/>
  <c r="E71"/>
  <c r="E78"/>
  <c r="E70"/>
  <c r="E62"/>
  <c r="E54"/>
  <c r="E63"/>
  <c r="E55"/>
  <c r="E46"/>
  <c r="E38"/>
  <c r="E30"/>
  <c r="E22"/>
  <c r="E43"/>
  <c r="E35"/>
  <c r="E27"/>
  <c r="E77"/>
  <c r="E69"/>
  <c r="E76"/>
  <c r="E68"/>
  <c r="E60"/>
  <c r="E52"/>
  <c r="E61"/>
  <c r="E53"/>
  <c r="E44"/>
  <c r="E36"/>
  <c r="E28"/>
  <c r="E49"/>
  <c r="E41"/>
  <c r="E33"/>
  <c r="E25"/>
  <c r="E75"/>
  <c r="E67"/>
  <c r="E74"/>
  <c r="E66"/>
  <c r="E58"/>
  <c r="E50"/>
  <c r="E59"/>
  <c r="E51"/>
  <c r="E42"/>
  <c r="E34"/>
  <c r="E26"/>
  <c r="E47"/>
  <c r="E39"/>
  <c r="E31"/>
  <c r="E23"/>
  <c r="E81"/>
  <c r="E73"/>
  <c r="E80"/>
  <c r="E72"/>
  <c r="E64"/>
  <c r="E56"/>
  <c r="E65"/>
  <c r="E57"/>
  <c r="E48"/>
  <c r="E40"/>
  <c r="E32"/>
  <c r="E24"/>
  <c r="E45"/>
  <c r="E37"/>
  <c r="E29"/>
  <c r="G7"/>
  <c r="H5"/>
  <c r="M10"/>
  <c r="K2"/>
  <c r="H9"/>
  <c r="I8"/>
  <c r="G9"/>
  <c r="E81" i="30"/>
  <c r="E73"/>
  <c r="E80"/>
  <c r="E72"/>
  <c r="E65"/>
  <c r="E57"/>
  <c r="E64"/>
  <c r="E56"/>
  <c r="E48"/>
  <c r="E40"/>
  <c r="E32"/>
  <c r="E24"/>
  <c r="E45"/>
  <c r="E37"/>
  <c r="E29"/>
  <c r="E79"/>
  <c r="E71"/>
  <c r="E78"/>
  <c r="E70"/>
  <c r="E63"/>
  <c r="E55"/>
  <c r="E62"/>
  <c r="E54"/>
  <c r="E46"/>
  <c r="E38"/>
  <c r="E30"/>
  <c r="E22"/>
  <c r="E43"/>
  <c r="E35"/>
  <c r="E27"/>
  <c r="E77"/>
  <c r="E69"/>
  <c r="E76"/>
  <c r="E68"/>
  <c r="E61"/>
  <c r="E53"/>
  <c r="E60"/>
  <c r="E52"/>
  <c r="E44"/>
  <c r="E36"/>
  <c r="E28"/>
  <c r="E49"/>
  <c r="E41"/>
  <c r="E33"/>
  <c r="E25"/>
  <c r="E75"/>
  <c r="E67"/>
  <c r="E74"/>
  <c r="E66"/>
  <c r="E59"/>
  <c r="E51"/>
  <c r="E58"/>
  <c r="E50"/>
  <c r="E42"/>
  <c r="E34"/>
  <c r="E26"/>
  <c r="E47"/>
  <c r="E39"/>
  <c r="E31"/>
  <c r="E23"/>
  <c r="H8"/>
  <c r="G9"/>
  <c r="G12"/>
  <c r="H10"/>
  <c r="K2"/>
  <c r="G7"/>
  <c r="H5"/>
  <c r="F12"/>
  <c r="F14" s="1"/>
  <c r="E81" i="29"/>
  <c r="E73"/>
  <c r="E80"/>
  <c r="E72"/>
  <c r="E65"/>
  <c r="E57"/>
  <c r="E64"/>
  <c r="E56"/>
  <c r="E46"/>
  <c r="E38"/>
  <c r="E30"/>
  <c r="E22"/>
  <c r="E45"/>
  <c r="E37"/>
  <c r="E29"/>
  <c r="E79"/>
  <c r="E71"/>
  <c r="E78"/>
  <c r="E70"/>
  <c r="E63"/>
  <c r="E55"/>
  <c r="E62"/>
  <c r="E54"/>
  <c r="E44"/>
  <c r="E36"/>
  <c r="E28"/>
  <c r="E50"/>
  <c r="E43"/>
  <c r="E35"/>
  <c r="E27"/>
  <c r="E77"/>
  <c r="E69"/>
  <c r="E76"/>
  <c r="E68"/>
  <c r="E61"/>
  <c r="E53"/>
  <c r="E60"/>
  <c r="E52"/>
  <c r="E42"/>
  <c r="E34"/>
  <c r="E26"/>
  <c r="E49"/>
  <c r="E41"/>
  <c r="E33"/>
  <c r="E25"/>
  <c r="E75"/>
  <c r="E67"/>
  <c r="E74"/>
  <c r="E66"/>
  <c r="E59"/>
  <c r="E51"/>
  <c r="E58"/>
  <c r="E48"/>
  <c r="E40"/>
  <c r="E32"/>
  <c r="E24"/>
  <c r="E47"/>
  <c r="E39"/>
  <c r="E31"/>
  <c r="E23"/>
  <c r="H8"/>
  <c r="G9"/>
  <c r="G12" s="1"/>
  <c r="G7"/>
  <c r="H5"/>
  <c r="H10"/>
  <c r="K2"/>
  <c r="F12"/>
  <c r="F14" s="1"/>
  <c r="H10" i="28"/>
  <c r="F14"/>
  <c r="F78" s="1"/>
  <c r="F74"/>
  <c r="F70"/>
  <c r="F66"/>
  <c r="F79"/>
  <c r="F75"/>
  <c r="F71"/>
  <c r="F67"/>
  <c r="F62"/>
  <c r="F58"/>
  <c r="F54"/>
  <c r="F50"/>
  <c r="F63"/>
  <c r="F59"/>
  <c r="F55"/>
  <c r="F51"/>
  <c r="F47"/>
  <c r="F43"/>
  <c r="F39"/>
  <c r="F35"/>
  <c r="F31"/>
  <c r="F27"/>
  <c r="F23"/>
  <c r="F46"/>
  <c r="F42"/>
  <c r="F38"/>
  <c r="F34"/>
  <c r="F30"/>
  <c r="F26"/>
  <c r="F22"/>
  <c r="F80"/>
  <c r="F76"/>
  <c r="F72"/>
  <c r="F68"/>
  <c r="F81"/>
  <c r="F77"/>
  <c r="F73"/>
  <c r="F69"/>
  <c r="F64"/>
  <c r="F60"/>
  <c r="F56"/>
  <c r="F52"/>
  <c r="F65"/>
  <c r="F61"/>
  <c r="F57"/>
  <c r="F53"/>
  <c r="F49"/>
  <c r="F45"/>
  <c r="F41"/>
  <c r="F37"/>
  <c r="F33"/>
  <c r="F29"/>
  <c r="F25"/>
  <c r="F48"/>
  <c r="F44"/>
  <c r="F40"/>
  <c r="F36"/>
  <c r="F32"/>
  <c r="F28"/>
  <c r="F24"/>
  <c r="G7"/>
  <c r="H5"/>
  <c r="J2"/>
  <c r="H8"/>
  <c r="G9"/>
  <c r="E22" i="2"/>
  <c r="E78"/>
  <c r="E74"/>
  <c r="E70"/>
  <c r="E66"/>
  <c r="E62"/>
  <c r="E58"/>
  <c r="E54"/>
  <c r="E50"/>
  <c r="E46"/>
  <c r="E42"/>
  <c r="E38"/>
  <c r="E34"/>
  <c r="E30"/>
  <c r="E26"/>
  <c r="E79"/>
  <c r="E75"/>
  <c r="E71"/>
  <c r="E67"/>
  <c r="E63"/>
  <c r="E59"/>
  <c r="E55"/>
  <c r="E51"/>
  <c r="E47"/>
  <c r="E43"/>
  <c r="E39"/>
  <c r="E35"/>
  <c r="E31"/>
  <c r="E27"/>
  <c r="E23"/>
  <c r="E80"/>
  <c r="E76"/>
  <c r="E72"/>
  <c r="E68"/>
  <c r="E64"/>
  <c r="E60"/>
  <c r="E56"/>
  <c r="E52"/>
  <c r="E48"/>
  <c r="E44"/>
  <c r="E40"/>
  <c r="E36"/>
  <c r="E32"/>
  <c r="E28"/>
  <c r="E24"/>
  <c r="E81"/>
  <c r="E77"/>
  <c r="E73"/>
  <c r="E69"/>
  <c r="E65"/>
  <c r="E61"/>
  <c r="E57"/>
  <c r="E53"/>
  <c r="E49"/>
  <c r="E45"/>
  <c r="E41"/>
  <c r="E37"/>
  <c r="E33"/>
  <c r="E29"/>
  <c r="E25"/>
  <c r="H10"/>
  <c r="G12"/>
  <c r="G14" s="1"/>
  <c r="F23"/>
  <c r="F26"/>
  <c r="F30"/>
  <c r="F34"/>
  <c r="F38"/>
  <c r="F42"/>
  <c r="F46"/>
  <c r="F50"/>
  <c r="F54"/>
  <c r="F58"/>
  <c r="F62"/>
  <c r="F66"/>
  <c r="F70"/>
  <c r="F74"/>
  <c r="F78"/>
  <c r="F22"/>
  <c r="F27"/>
  <c r="F31"/>
  <c r="F35"/>
  <c r="F39"/>
  <c r="F43"/>
  <c r="F47"/>
  <c r="F51"/>
  <c r="F55"/>
  <c r="F59"/>
  <c r="F63"/>
  <c r="F67"/>
  <c r="F71"/>
  <c r="F75"/>
  <c r="F79"/>
  <c r="F24"/>
  <c r="F28"/>
  <c r="F32"/>
  <c r="F36"/>
  <c r="F40"/>
  <c r="F44"/>
  <c r="F48"/>
  <c r="F52"/>
  <c r="F56"/>
  <c r="F60"/>
  <c r="F64"/>
  <c r="F68"/>
  <c r="F72"/>
  <c r="F76"/>
  <c r="F80"/>
  <c r="F25"/>
  <c r="F29"/>
  <c r="F33"/>
  <c r="F37"/>
  <c r="F41"/>
  <c r="F45"/>
  <c r="F49"/>
  <c r="F53"/>
  <c r="F57"/>
  <c r="F61"/>
  <c r="F65"/>
  <c r="F69"/>
  <c r="F73"/>
  <c r="F77"/>
  <c r="F81"/>
  <c r="G12" i="27"/>
  <c r="G14" s="1"/>
  <c r="H9"/>
  <c r="I8"/>
  <c r="K10"/>
  <c r="I2"/>
  <c r="F70"/>
  <c r="F75"/>
  <c r="F67"/>
  <c r="F60"/>
  <c r="F52"/>
  <c r="F57"/>
  <c r="F49"/>
  <c r="F41"/>
  <c r="F33"/>
  <c r="F25"/>
  <c r="F46"/>
  <c r="F38"/>
  <c r="F30"/>
  <c r="F80"/>
  <c r="F76"/>
  <c r="F72"/>
  <c r="F81"/>
  <c r="F77"/>
  <c r="F73"/>
  <c r="F69"/>
  <c r="F68"/>
  <c r="F62"/>
  <c r="F58"/>
  <c r="F54"/>
  <c r="F66"/>
  <c r="F63"/>
  <c r="F59"/>
  <c r="F55"/>
  <c r="F51"/>
  <c r="F47"/>
  <c r="F43"/>
  <c r="F39"/>
  <c r="F35"/>
  <c r="F31"/>
  <c r="F27"/>
  <c r="F23"/>
  <c r="F48"/>
  <c r="F44"/>
  <c r="F40"/>
  <c r="F36"/>
  <c r="F32"/>
  <c r="F28"/>
  <c r="F24"/>
  <c r="F78"/>
  <c r="F74"/>
  <c r="F79"/>
  <c r="F71"/>
  <c r="F64"/>
  <c r="F56"/>
  <c r="F65"/>
  <c r="F61"/>
  <c r="F53"/>
  <c r="F45"/>
  <c r="F37"/>
  <c r="F29"/>
  <c r="F50"/>
  <c r="F42"/>
  <c r="F34"/>
  <c r="F26"/>
  <c r="F22"/>
  <c r="H7"/>
  <c r="I5"/>
  <c r="G9" i="26"/>
  <c r="E80"/>
  <c r="E76"/>
  <c r="E72"/>
  <c r="E68"/>
  <c r="E64"/>
  <c r="E60"/>
  <c r="E56"/>
  <c r="E52"/>
  <c r="E48"/>
  <c r="E44"/>
  <c r="E40"/>
  <c r="E36"/>
  <c r="E32"/>
  <c r="E28"/>
  <c r="E24"/>
  <c r="E81"/>
  <c r="E77"/>
  <c r="E73"/>
  <c r="E69"/>
  <c r="E65"/>
  <c r="E61"/>
  <c r="E57"/>
  <c r="E53"/>
  <c r="E49"/>
  <c r="E45"/>
  <c r="E41"/>
  <c r="E37"/>
  <c r="E33"/>
  <c r="E29"/>
  <c r="E25"/>
  <c r="E78"/>
  <c r="E74"/>
  <c r="E70"/>
  <c r="E66"/>
  <c r="E62"/>
  <c r="E58"/>
  <c r="E54"/>
  <c r="E50"/>
  <c r="E46"/>
  <c r="E42"/>
  <c r="E38"/>
  <c r="E34"/>
  <c r="E30"/>
  <c r="E26"/>
  <c r="E23"/>
  <c r="E79"/>
  <c r="E75"/>
  <c r="E71"/>
  <c r="E67"/>
  <c r="E63"/>
  <c r="E59"/>
  <c r="E55"/>
  <c r="E51"/>
  <c r="E47"/>
  <c r="E43"/>
  <c r="E39"/>
  <c r="E35"/>
  <c r="E31"/>
  <c r="E27"/>
  <c r="E22"/>
  <c r="F12"/>
  <c r="F14" s="1"/>
  <c r="F46" s="1"/>
  <c r="L8" i="2"/>
  <c r="K5"/>
  <c r="K9" s="1"/>
  <c r="J7"/>
  <c r="H10" i="26"/>
  <c r="G7"/>
  <c r="H5"/>
  <c r="H8"/>
  <c r="F80" i="36" l="1"/>
  <c r="F78"/>
  <c r="F70"/>
  <c r="F62"/>
  <c r="F54"/>
  <c r="F46"/>
  <c r="F38"/>
  <c r="F30"/>
  <c r="F22"/>
  <c r="F81"/>
  <c r="F73"/>
  <c r="F65"/>
  <c r="F57"/>
  <c r="F49"/>
  <c r="F41"/>
  <c r="F33"/>
  <c r="F25"/>
  <c r="F74"/>
  <c r="F66"/>
  <c r="F58"/>
  <c r="F50"/>
  <c r="F42"/>
  <c r="F34"/>
  <c r="F26"/>
  <c r="F77"/>
  <c r="F69"/>
  <c r="F61"/>
  <c r="F53"/>
  <c r="F45"/>
  <c r="F37"/>
  <c r="F29"/>
  <c r="K8"/>
  <c r="M10"/>
  <c r="G12"/>
  <c r="G14" s="1"/>
  <c r="K2"/>
  <c r="H7"/>
  <c r="I5"/>
  <c r="H9"/>
  <c r="F23"/>
  <c r="F27"/>
  <c r="F31"/>
  <c r="F35"/>
  <c r="F39"/>
  <c r="F43"/>
  <c r="F47"/>
  <c r="F51"/>
  <c r="F55"/>
  <c r="F59"/>
  <c r="F63"/>
  <c r="F67"/>
  <c r="F71"/>
  <c r="F75"/>
  <c r="F79"/>
  <c r="F24"/>
  <c r="F28"/>
  <c r="F32"/>
  <c r="F36"/>
  <c r="F40"/>
  <c r="F44"/>
  <c r="F48"/>
  <c r="F52"/>
  <c r="F56"/>
  <c r="F60"/>
  <c r="F64"/>
  <c r="F68"/>
  <c r="F72"/>
  <c r="F76"/>
  <c r="F25" i="35"/>
  <c r="F29"/>
  <c r="F33"/>
  <c r="F37"/>
  <c r="F41"/>
  <c r="F45"/>
  <c r="F49"/>
  <c r="F53"/>
  <c r="F57"/>
  <c r="F61"/>
  <c r="F65"/>
  <c r="F69"/>
  <c r="F73"/>
  <c r="F77"/>
  <c r="F81"/>
  <c r="F24"/>
  <c r="F28"/>
  <c r="F32"/>
  <c r="F36"/>
  <c r="F40"/>
  <c r="F44"/>
  <c r="F48"/>
  <c r="F52"/>
  <c r="F56"/>
  <c r="F60"/>
  <c r="F64"/>
  <c r="F68"/>
  <c r="F72"/>
  <c r="F76"/>
  <c r="I7"/>
  <c r="J5"/>
  <c r="J2"/>
  <c r="H9"/>
  <c r="I8"/>
  <c r="H12"/>
  <c r="I10"/>
  <c r="G12"/>
  <c r="G14" s="1"/>
  <c r="I7" i="34"/>
  <c r="J5"/>
  <c r="K10"/>
  <c r="K8"/>
  <c r="J9"/>
  <c r="J2"/>
  <c r="I14"/>
  <c r="I81" s="1"/>
  <c r="H22"/>
  <c r="H24"/>
  <c r="H26"/>
  <c r="H28"/>
  <c r="H30"/>
  <c r="H32"/>
  <c r="H34"/>
  <c r="H36"/>
  <c r="H38"/>
  <c r="H40"/>
  <c r="H42"/>
  <c r="H44"/>
  <c r="H46"/>
  <c r="H48"/>
  <c r="H50"/>
  <c r="H52"/>
  <c r="H54"/>
  <c r="H55"/>
  <c r="H58"/>
  <c r="H60"/>
  <c r="H62"/>
  <c r="H64"/>
  <c r="H66"/>
  <c r="H68"/>
  <c r="H70"/>
  <c r="H72"/>
  <c r="H74"/>
  <c r="H76"/>
  <c r="H78"/>
  <c r="H80"/>
  <c r="H23"/>
  <c r="H25"/>
  <c r="H27"/>
  <c r="H29"/>
  <c r="H31"/>
  <c r="H33"/>
  <c r="H35"/>
  <c r="H37"/>
  <c r="H39"/>
  <c r="H41"/>
  <c r="H43"/>
  <c r="H45"/>
  <c r="H47"/>
  <c r="H49"/>
  <c r="H51"/>
  <c r="H53"/>
  <c r="H56"/>
  <c r="H57"/>
  <c r="H59"/>
  <c r="H61"/>
  <c r="H63"/>
  <c r="H65"/>
  <c r="H67"/>
  <c r="H69"/>
  <c r="H71"/>
  <c r="H73"/>
  <c r="H75"/>
  <c r="H77"/>
  <c r="H79"/>
  <c r="H7" i="33"/>
  <c r="I5"/>
  <c r="K2"/>
  <c r="I9"/>
  <c r="J8"/>
  <c r="I12"/>
  <c r="J10"/>
  <c r="G12"/>
  <c r="G14" s="1"/>
  <c r="H12"/>
  <c r="H14" s="1"/>
  <c r="G76" i="32"/>
  <c r="G68"/>
  <c r="G60"/>
  <c r="G77"/>
  <c r="G69"/>
  <c r="G61"/>
  <c r="G55"/>
  <c r="G51"/>
  <c r="G47"/>
  <c r="G43"/>
  <c r="G39"/>
  <c r="G35"/>
  <c r="G31"/>
  <c r="G27"/>
  <c r="G23"/>
  <c r="G74"/>
  <c r="G66"/>
  <c r="G58"/>
  <c r="G75"/>
  <c r="G67"/>
  <c r="G59"/>
  <c r="G54"/>
  <c r="G50"/>
  <c r="G46"/>
  <c r="G42"/>
  <c r="G38"/>
  <c r="G34"/>
  <c r="G30"/>
  <c r="G26"/>
  <c r="G22"/>
  <c r="G80"/>
  <c r="G72"/>
  <c r="G64"/>
  <c r="G81"/>
  <c r="G73"/>
  <c r="G65"/>
  <c r="G57"/>
  <c r="G53"/>
  <c r="G49"/>
  <c r="G45"/>
  <c r="G41"/>
  <c r="G37"/>
  <c r="G33"/>
  <c r="G29"/>
  <c r="G25"/>
  <c r="G78"/>
  <c r="G70"/>
  <c r="G62"/>
  <c r="G79"/>
  <c r="G71"/>
  <c r="G63"/>
  <c r="G56"/>
  <c r="G52"/>
  <c r="G48"/>
  <c r="G44"/>
  <c r="G40"/>
  <c r="G36"/>
  <c r="G32"/>
  <c r="G28"/>
  <c r="G24"/>
  <c r="J8"/>
  <c r="K2"/>
  <c r="K10"/>
  <c r="H12"/>
  <c r="H14" s="1"/>
  <c r="H7"/>
  <c r="I5"/>
  <c r="J8" i="31"/>
  <c r="L2"/>
  <c r="G12"/>
  <c r="G14" s="1"/>
  <c r="H12"/>
  <c r="H14" s="1"/>
  <c r="N10"/>
  <c r="H7"/>
  <c r="I5"/>
  <c r="F74" i="30"/>
  <c r="F66"/>
  <c r="F75"/>
  <c r="F67"/>
  <c r="F58"/>
  <c r="F50"/>
  <c r="F59"/>
  <c r="F47"/>
  <c r="F35"/>
  <c r="F42"/>
  <c r="F26"/>
  <c r="F76"/>
  <c r="F68"/>
  <c r="F77"/>
  <c r="F69"/>
  <c r="F60"/>
  <c r="F52"/>
  <c r="F61"/>
  <c r="F53"/>
  <c r="F45"/>
  <c r="F37"/>
  <c r="F29"/>
  <c r="F48"/>
  <c r="F40"/>
  <c r="F32"/>
  <c r="F24"/>
  <c r="F39"/>
  <c r="F23"/>
  <c r="F38"/>
  <c r="F22"/>
  <c r="F78"/>
  <c r="F70"/>
  <c r="F79"/>
  <c r="F71"/>
  <c r="F62"/>
  <c r="F54"/>
  <c r="F63"/>
  <c r="F55"/>
  <c r="F43"/>
  <c r="F27"/>
  <c r="F34"/>
  <c r="F80"/>
  <c r="F72"/>
  <c r="F81"/>
  <c r="F73"/>
  <c r="F64"/>
  <c r="F56"/>
  <c r="F65"/>
  <c r="F57"/>
  <c r="F49"/>
  <c r="F41"/>
  <c r="F33"/>
  <c r="F25"/>
  <c r="F44"/>
  <c r="F36"/>
  <c r="F28"/>
  <c r="F51"/>
  <c r="F31"/>
  <c r="F46"/>
  <c r="F30"/>
  <c r="L2"/>
  <c r="H9"/>
  <c r="I8"/>
  <c r="H7"/>
  <c r="I5"/>
  <c r="H12"/>
  <c r="I10"/>
  <c r="G14"/>
  <c r="G79" s="1"/>
  <c r="G75"/>
  <c r="G67"/>
  <c r="G74"/>
  <c r="G66"/>
  <c r="G63"/>
  <c r="G59"/>
  <c r="G55"/>
  <c r="G51"/>
  <c r="G62"/>
  <c r="G58"/>
  <c r="G54"/>
  <c r="G50"/>
  <c r="G48"/>
  <c r="G44"/>
  <c r="G40"/>
  <c r="G36"/>
  <c r="G32"/>
  <c r="G28"/>
  <c r="G24"/>
  <c r="G47"/>
  <c r="G43"/>
  <c r="G39"/>
  <c r="G35"/>
  <c r="G31"/>
  <c r="G27"/>
  <c r="G23"/>
  <c r="G81"/>
  <c r="G77"/>
  <c r="G73"/>
  <c r="G69"/>
  <c r="G80"/>
  <c r="G76"/>
  <c r="G72"/>
  <c r="G68"/>
  <c r="G65"/>
  <c r="G61"/>
  <c r="G57"/>
  <c r="G53"/>
  <c r="G64"/>
  <c r="G60"/>
  <c r="G56"/>
  <c r="G52"/>
  <c r="G49"/>
  <c r="G46"/>
  <c r="G42"/>
  <c r="G38"/>
  <c r="G34"/>
  <c r="G30"/>
  <c r="G26"/>
  <c r="G22"/>
  <c r="G45"/>
  <c r="G41"/>
  <c r="G37"/>
  <c r="G33"/>
  <c r="G29"/>
  <c r="G25"/>
  <c r="F74" i="29"/>
  <c r="F66"/>
  <c r="F75"/>
  <c r="F67"/>
  <c r="F58"/>
  <c r="F50"/>
  <c r="F59"/>
  <c r="F51"/>
  <c r="F39"/>
  <c r="F23"/>
  <c r="F30"/>
  <c r="F76"/>
  <c r="F68"/>
  <c r="F77"/>
  <c r="F69"/>
  <c r="F60"/>
  <c r="F52"/>
  <c r="F61"/>
  <c r="F53"/>
  <c r="F45"/>
  <c r="F37"/>
  <c r="F29"/>
  <c r="F48"/>
  <c r="F40"/>
  <c r="F32"/>
  <c r="F24"/>
  <c r="F35"/>
  <c r="F46"/>
  <c r="F34"/>
  <c r="F22"/>
  <c r="F78"/>
  <c r="F70"/>
  <c r="F79"/>
  <c r="F71"/>
  <c r="F62"/>
  <c r="F54"/>
  <c r="F63"/>
  <c r="F55"/>
  <c r="F43"/>
  <c r="F31"/>
  <c r="F38"/>
  <c r="F80"/>
  <c r="F72"/>
  <c r="F81"/>
  <c r="F73"/>
  <c r="F64"/>
  <c r="F56"/>
  <c r="F65"/>
  <c r="F57"/>
  <c r="F49"/>
  <c r="F41"/>
  <c r="F33"/>
  <c r="F25"/>
  <c r="F44"/>
  <c r="F36"/>
  <c r="F28"/>
  <c r="F47"/>
  <c r="F27"/>
  <c r="F42"/>
  <c r="F26"/>
  <c r="L2"/>
  <c r="H9"/>
  <c r="I8"/>
  <c r="H12"/>
  <c r="I10"/>
  <c r="H7"/>
  <c r="I5"/>
  <c r="G14"/>
  <c r="G79" s="1"/>
  <c r="G75"/>
  <c r="G67"/>
  <c r="G74"/>
  <c r="G66"/>
  <c r="G59"/>
  <c r="G51"/>
  <c r="G58"/>
  <c r="G54"/>
  <c r="G50"/>
  <c r="G46"/>
  <c r="G42"/>
  <c r="G38"/>
  <c r="G34"/>
  <c r="G30"/>
  <c r="G26"/>
  <c r="G22"/>
  <c r="G47"/>
  <c r="G43"/>
  <c r="G39"/>
  <c r="G35"/>
  <c r="G31"/>
  <c r="G27"/>
  <c r="G23"/>
  <c r="G81"/>
  <c r="G77"/>
  <c r="G73"/>
  <c r="G69"/>
  <c r="G80"/>
  <c r="G76"/>
  <c r="G72"/>
  <c r="G68"/>
  <c r="G65"/>
  <c r="G61"/>
  <c r="G57"/>
  <c r="G53"/>
  <c r="G64"/>
  <c r="G60"/>
  <c r="G56"/>
  <c r="G52"/>
  <c r="G48"/>
  <c r="G44"/>
  <c r="G40"/>
  <c r="G36"/>
  <c r="G32"/>
  <c r="G28"/>
  <c r="G24"/>
  <c r="G49"/>
  <c r="G45"/>
  <c r="G41"/>
  <c r="G37"/>
  <c r="G33"/>
  <c r="G29"/>
  <c r="G25"/>
  <c r="H7" i="28"/>
  <c r="I5"/>
  <c r="I10"/>
  <c r="H9"/>
  <c r="I8"/>
  <c r="K2"/>
  <c r="G12"/>
  <c r="G14" s="1"/>
  <c r="H9" i="26"/>
  <c r="I10" i="2"/>
  <c r="H12"/>
  <c r="H14" s="1"/>
  <c r="G25"/>
  <c r="G29"/>
  <c r="G33"/>
  <c r="G37"/>
  <c r="G41"/>
  <c r="G45"/>
  <c r="G49"/>
  <c r="G53"/>
  <c r="G57"/>
  <c r="G61"/>
  <c r="G65"/>
  <c r="G69"/>
  <c r="G73"/>
  <c r="G77"/>
  <c r="G81"/>
  <c r="G23"/>
  <c r="G26"/>
  <c r="G30"/>
  <c r="G34"/>
  <c r="G38"/>
  <c r="G42"/>
  <c r="G46"/>
  <c r="G50"/>
  <c r="G54"/>
  <c r="G58"/>
  <c r="G62"/>
  <c r="G66"/>
  <c r="G70"/>
  <c r="G74"/>
  <c r="G78"/>
  <c r="G22"/>
  <c r="G27"/>
  <c r="G31"/>
  <c r="G35"/>
  <c r="G39"/>
  <c r="G43"/>
  <c r="G47"/>
  <c r="G51"/>
  <c r="G55"/>
  <c r="G59"/>
  <c r="G63"/>
  <c r="G67"/>
  <c r="G71"/>
  <c r="G75"/>
  <c r="G79"/>
  <c r="G24"/>
  <c r="G28"/>
  <c r="G32"/>
  <c r="G36"/>
  <c r="G40"/>
  <c r="G44"/>
  <c r="G48"/>
  <c r="G52"/>
  <c r="G56"/>
  <c r="G60"/>
  <c r="G64"/>
  <c r="G68"/>
  <c r="G72"/>
  <c r="G76"/>
  <c r="G80"/>
  <c r="G25" i="27"/>
  <c r="G33"/>
  <c r="G41"/>
  <c r="G49"/>
  <c r="G28"/>
  <c r="G36"/>
  <c r="G44"/>
  <c r="G52"/>
  <c r="G60"/>
  <c r="G51"/>
  <c r="G59"/>
  <c r="G66"/>
  <c r="G74"/>
  <c r="G69"/>
  <c r="G77"/>
  <c r="G31"/>
  <c r="G47"/>
  <c r="G34"/>
  <c r="G50"/>
  <c r="G67"/>
  <c r="G65"/>
  <c r="G80"/>
  <c r="G29"/>
  <c r="G37"/>
  <c r="G45"/>
  <c r="G24"/>
  <c r="G32"/>
  <c r="G40"/>
  <c r="G48"/>
  <c r="G56"/>
  <c r="G64"/>
  <c r="G55"/>
  <c r="G63"/>
  <c r="G70"/>
  <c r="G78"/>
  <c r="G73"/>
  <c r="G81"/>
  <c r="G27"/>
  <c r="G35"/>
  <c r="G43"/>
  <c r="G22"/>
  <c r="G30"/>
  <c r="G38"/>
  <c r="G46"/>
  <c r="G54"/>
  <c r="G62"/>
  <c r="G53"/>
  <c r="G61"/>
  <c r="G68"/>
  <c r="G76"/>
  <c r="G71"/>
  <c r="G79"/>
  <c r="G23"/>
  <c r="G39"/>
  <c r="G26"/>
  <c r="G42"/>
  <c r="G58"/>
  <c r="G57"/>
  <c r="G72"/>
  <c r="G75"/>
  <c r="I7"/>
  <c r="J5"/>
  <c r="J2"/>
  <c r="L10"/>
  <c r="H12"/>
  <c r="H14" s="1"/>
  <c r="I9"/>
  <c r="J8"/>
  <c r="G12" i="26"/>
  <c r="G14" s="1"/>
  <c r="F80"/>
  <c r="F72"/>
  <c r="F68"/>
  <c r="F77"/>
  <c r="F73"/>
  <c r="F65"/>
  <c r="F61"/>
  <c r="F53"/>
  <c r="F49"/>
  <c r="F45"/>
  <c r="F31"/>
  <c r="F23"/>
  <c r="F62"/>
  <c r="F58"/>
  <c r="F54"/>
  <c r="F50"/>
  <c r="F37"/>
  <c r="F29"/>
  <c r="F44"/>
  <c r="F40"/>
  <c r="F36"/>
  <c r="F32"/>
  <c r="F28"/>
  <c r="F24"/>
  <c r="F78"/>
  <c r="F74"/>
  <c r="F70"/>
  <c r="F66"/>
  <c r="F79"/>
  <c r="F75"/>
  <c r="F71"/>
  <c r="F67"/>
  <c r="F63"/>
  <c r="F59"/>
  <c r="F55"/>
  <c r="F51"/>
  <c r="F47"/>
  <c r="F43"/>
  <c r="F35"/>
  <c r="F27"/>
  <c r="F64"/>
  <c r="F60"/>
  <c r="F56"/>
  <c r="F52"/>
  <c r="F48"/>
  <c r="F41"/>
  <c r="F33"/>
  <c r="F25"/>
  <c r="F42"/>
  <c r="F38"/>
  <c r="F34"/>
  <c r="F30"/>
  <c r="F26"/>
  <c r="F22"/>
  <c r="F76"/>
  <c r="F81"/>
  <c r="F69"/>
  <c r="F57"/>
  <c r="F39"/>
  <c r="K7" i="2"/>
  <c r="L5"/>
  <c r="M8"/>
  <c r="L9"/>
  <c r="K2" i="26"/>
  <c r="I8"/>
  <c r="H7"/>
  <c r="I5"/>
  <c r="I10"/>
  <c r="G79" i="36" l="1"/>
  <c r="G71"/>
  <c r="G54"/>
  <c r="G42"/>
  <c r="G32"/>
  <c r="G22"/>
  <c r="G80"/>
  <c r="G76"/>
  <c r="G69"/>
  <c r="G61"/>
  <c r="G55"/>
  <c r="G51"/>
  <c r="G47"/>
  <c r="G43"/>
  <c r="G39"/>
  <c r="G35"/>
  <c r="G31"/>
  <c r="G27"/>
  <c r="G23"/>
  <c r="G70"/>
  <c r="G62"/>
  <c r="G75"/>
  <c r="G59"/>
  <c r="G52"/>
  <c r="G46"/>
  <c r="G40"/>
  <c r="G34"/>
  <c r="G28"/>
  <c r="G72"/>
  <c r="G60"/>
  <c r="G81"/>
  <c r="G77"/>
  <c r="G63"/>
  <c r="G48"/>
  <c r="G38"/>
  <c r="G26"/>
  <c r="G64"/>
  <c r="G78"/>
  <c r="G73"/>
  <c r="G65"/>
  <c r="G57"/>
  <c r="G53"/>
  <c r="G49"/>
  <c r="G45"/>
  <c r="G41"/>
  <c r="G37"/>
  <c r="G33"/>
  <c r="G29"/>
  <c r="G25"/>
  <c r="G74"/>
  <c r="G66"/>
  <c r="G58"/>
  <c r="G67"/>
  <c r="G56"/>
  <c r="G50"/>
  <c r="G44"/>
  <c r="G36"/>
  <c r="G30"/>
  <c r="G24"/>
  <c r="G68"/>
  <c r="I7"/>
  <c r="J5"/>
  <c r="I9"/>
  <c r="L2"/>
  <c r="H14"/>
  <c r="H78" s="1"/>
  <c r="H12"/>
  <c r="H80"/>
  <c r="H72"/>
  <c r="H64"/>
  <c r="H56"/>
  <c r="H48"/>
  <c r="H40"/>
  <c r="H32"/>
  <c r="H24"/>
  <c r="H77"/>
  <c r="H69"/>
  <c r="H61"/>
  <c r="H53"/>
  <c r="H45"/>
  <c r="H37"/>
  <c r="H29"/>
  <c r="N10"/>
  <c r="L8"/>
  <c r="G78" i="35"/>
  <c r="G74"/>
  <c r="G70"/>
  <c r="G66"/>
  <c r="G62"/>
  <c r="G58"/>
  <c r="G54"/>
  <c r="G50"/>
  <c r="G46"/>
  <c r="G42"/>
  <c r="G38"/>
  <c r="G34"/>
  <c r="G30"/>
  <c r="G26"/>
  <c r="G22"/>
  <c r="G79"/>
  <c r="G75"/>
  <c r="G71"/>
  <c r="G67"/>
  <c r="G63"/>
  <c r="G59"/>
  <c r="G55"/>
  <c r="G51"/>
  <c r="G47"/>
  <c r="G43"/>
  <c r="G39"/>
  <c r="G35"/>
  <c r="G31"/>
  <c r="G27"/>
  <c r="G23"/>
  <c r="G80"/>
  <c r="G76"/>
  <c r="G72"/>
  <c r="G68"/>
  <c r="G64"/>
  <c r="G60"/>
  <c r="G56"/>
  <c r="G52"/>
  <c r="G48"/>
  <c r="G44"/>
  <c r="G40"/>
  <c r="G36"/>
  <c r="G32"/>
  <c r="G28"/>
  <c r="G24"/>
  <c r="G81"/>
  <c r="G77"/>
  <c r="G73"/>
  <c r="G69"/>
  <c r="G65"/>
  <c r="G61"/>
  <c r="G57"/>
  <c r="G53"/>
  <c r="G49"/>
  <c r="G45"/>
  <c r="G41"/>
  <c r="G37"/>
  <c r="G33"/>
  <c r="G29"/>
  <c r="G25"/>
  <c r="J10"/>
  <c r="J8"/>
  <c r="I9"/>
  <c r="K2"/>
  <c r="H14"/>
  <c r="H80" s="1"/>
  <c r="H78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J7"/>
  <c r="K5"/>
  <c r="J7" i="34"/>
  <c r="K5"/>
  <c r="K2"/>
  <c r="K9"/>
  <c r="L8"/>
  <c r="K12"/>
  <c r="L10"/>
  <c r="I58"/>
  <c r="I60"/>
  <c r="I62"/>
  <c r="I64"/>
  <c r="I66"/>
  <c r="I68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70"/>
  <c r="I72"/>
  <c r="I74"/>
  <c r="I76"/>
  <c r="I78"/>
  <c r="I80"/>
  <c r="J14"/>
  <c r="J81" s="1"/>
  <c r="J12"/>
  <c r="I57"/>
  <c r="I59"/>
  <c r="I61"/>
  <c r="I63"/>
  <c r="I65"/>
  <c r="I67"/>
  <c r="I23"/>
  <c r="I25"/>
  <c r="I27"/>
  <c r="I29"/>
  <c r="I31"/>
  <c r="I33"/>
  <c r="I35"/>
  <c r="I37"/>
  <c r="I39"/>
  <c r="I41"/>
  <c r="I43"/>
  <c r="I45"/>
  <c r="I47"/>
  <c r="I49"/>
  <c r="I51"/>
  <c r="I53"/>
  <c r="I55"/>
  <c r="I69"/>
  <c r="I71"/>
  <c r="I73"/>
  <c r="I75"/>
  <c r="I77"/>
  <c r="I79"/>
  <c r="H78" i="33"/>
  <c r="H74"/>
  <c r="H70"/>
  <c r="H66"/>
  <c r="H62"/>
  <c r="H58"/>
  <c r="H54"/>
  <c r="H50"/>
  <c r="H46"/>
  <c r="H42"/>
  <c r="H38"/>
  <c r="H34"/>
  <c r="H30"/>
  <c r="H26"/>
  <c r="H22"/>
  <c r="H79"/>
  <c r="H75"/>
  <c r="H71"/>
  <c r="H67"/>
  <c r="H63"/>
  <c r="H59"/>
  <c r="H55"/>
  <c r="H51"/>
  <c r="H47"/>
  <c r="H43"/>
  <c r="H39"/>
  <c r="H35"/>
  <c r="H31"/>
  <c r="H27"/>
  <c r="H23"/>
  <c r="H80"/>
  <c r="H76"/>
  <c r="H72"/>
  <c r="H68"/>
  <c r="H64"/>
  <c r="H60"/>
  <c r="H56"/>
  <c r="H52"/>
  <c r="H48"/>
  <c r="H44"/>
  <c r="H40"/>
  <c r="H36"/>
  <c r="H32"/>
  <c r="H28"/>
  <c r="H24"/>
  <c r="H81"/>
  <c r="H77"/>
  <c r="H73"/>
  <c r="H69"/>
  <c r="H65"/>
  <c r="H61"/>
  <c r="H57"/>
  <c r="H53"/>
  <c r="H49"/>
  <c r="H45"/>
  <c r="H41"/>
  <c r="H37"/>
  <c r="H33"/>
  <c r="H29"/>
  <c r="H25"/>
  <c r="G78"/>
  <c r="G74"/>
  <c r="G70"/>
  <c r="G66"/>
  <c r="G62"/>
  <c r="G58"/>
  <c r="G54"/>
  <c r="G50"/>
  <c r="G46"/>
  <c r="G42"/>
  <c r="G38"/>
  <c r="G34"/>
  <c r="G30"/>
  <c r="G26"/>
  <c r="G22"/>
  <c r="G79"/>
  <c r="G75"/>
  <c r="G71"/>
  <c r="G67"/>
  <c r="G63"/>
  <c r="G59"/>
  <c r="G55"/>
  <c r="G51"/>
  <c r="G47"/>
  <c r="G43"/>
  <c r="G39"/>
  <c r="G35"/>
  <c r="G31"/>
  <c r="G27"/>
  <c r="G23"/>
  <c r="G80"/>
  <c r="G76"/>
  <c r="G72"/>
  <c r="G68"/>
  <c r="G64"/>
  <c r="G60"/>
  <c r="G56"/>
  <c r="G52"/>
  <c r="G48"/>
  <c r="G44"/>
  <c r="G40"/>
  <c r="G36"/>
  <c r="G32"/>
  <c r="G28"/>
  <c r="G24"/>
  <c r="G81"/>
  <c r="G77"/>
  <c r="G73"/>
  <c r="G69"/>
  <c r="G65"/>
  <c r="G61"/>
  <c r="G57"/>
  <c r="G53"/>
  <c r="G49"/>
  <c r="G45"/>
  <c r="G41"/>
  <c r="G37"/>
  <c r="G33"/>
  <c r="G29"/>
  <c r="G25"/>
  <c r="K10"/>
  <c r="K8"/>
  <c r="L2"/>
  <c r="I14"/>
  <c r="I80" s="1"/>
  <c r="I74"/>
  <c r="I66"/>
  <c r="I58"/>
  <c r="I50"/>
  <c r="I42"/>
  <c r="I34"/>
  <c r="I26"/>
  <c r="I22"/>
  <c r="I79"/>
  <c r="I75"/>
  <c r="I71"/>
  <c r="I67"/>
  <c r="I63"/>
  <c r="I59"/>
  <c r="I55"/>
  <c r="I51"/>
  <c r="I47"/>
  <c r="I43"/>
  <c r="I39"/>
  <c r="I35"/>
  <c r="I31"/>
  <c r="I27"/>
  <c r="I23"/>
  <c r="I7"/>
  <c r="J5"/>
  <c r="H80" i="32"/>
  <c r="H74"/>
  <c r="H66"/>
  <c r="H58"/>
  <c r="H50"/>
  <c r="H42"/>
  <c r="H34"/>
  <c r="H26"/>
  <c r="H79"/>
  <c r="H75"/>
  <c r="H71"/>
  <c r="H67"/>
  <c r="H63"/>
  <c r="H59"/>
  <c r="H55"/>
  <c r="H51"/>
  <c r="H47"/>
  <c r="H43"/>
  <c r="H39"/>
  <c r="H35"/>
  <c r="H31"/>
  <c r="H27"/>
  <c r="H23"/>
  <c r="H78"/>
  <c r="H70"/>
  <c r="H62"/>
  <c r="H54"/>
  <c r="H46"/>
  <c r="H38"/>
  <c r="H30"/>
  <c r="H22"/>
  <c r="H81"/>
  <c r="H77"/>
  <c r="H73"/>
  <c r="H69"/>
  <c r="H65"/>
  <c r="H61"/>
  <c r="H57"/>
  <c r="H53"/>
  <c r="H49"/>
  <c r="H45"/>
  <c r="H41"/>
  <c r="H37"/>
  <c r="H33"/>
  <c r="H29"/>
  <c r="H25"/>
  <c r="I7"/>
  <c r="J5"/>
  <c r="L10"/>
  <c r="L2"/>
  <c r="H24"/>
  <c r="H28"/>
  <c r="H32"/>
  <c r="H36"/>
  <c r="H40"/>
  <c r="H44"/>
  <c r="H48"/>
  <c r="H52"/>
  <c r="H56"/>
  <c r="H60"/>
  <c r="H64"/>
  <c r="H68"/>
  <c r="H72"/>
  <c r="H76"/>
  <c r="I9"/>
  <c r="J9"/>
  <c r="K8"/>
  <c r="H74" i="31"/>
  <c r="H78"/>
  <c r="H79"/>
  <c r="H63"/>
  <c r="H55"/>
  <c r="H64"/>
  <c r="H52"/>
  <c r="H35"/>
  <c r="H38"/>
  <c r="H80"/>
  <c r="H72"/>
  <c r="H81"/>
  <c r="H73"/>
  <c r="H65"/>
  <c r="H57"/>
  <c r="H49"/>
  <c r="H58"/>
  <c r="H50"/>
  <c r="H41"/>
  <c r="H33"/>
  <c r="H25"/>
  <c r="H44"/>
  <c r="H36"/>
  <c r="H28"/>
  <c r="H60"/>
  <c r="H39"/>
  <c r="H27"/>
  <c r="H42"/>
  <c r="H30"/>
  <c r="H70"/>
  <c r="H71"/>
  <c r="H59"/>
  <c r="H51"/>
  <c r="H56"/>
  <c r="H47"/>
  <c r="H23"/>
  <c r="H26"/>
  <c r="H76"/>
  <c r="H68"/>
  <c r="H77"/>
  <c r="H69"/>
  <c r="H61"/>
  <c r="H53"/>
  <c r="H62"/>
  <c r="H54"/>
  <c r="H45"/>
  <c r="H37"/>
  <c r="H29"/>
  <c r="H48"/>
  <c r="H40"/>
  <c r="H32"/>
  <c r="H24"/>
  <c r="H43"/>
  <c r="H31"/>
  <c r="H46"/>
  <c r="H34"/>
  <c r="H22"/>
  <c r="G75"/>
  <c r="G67"/>
  <c r="G74"/>
  <c r="G66"/>
  <c r="G58"/>
  <c r="G50"/>
  <c r="G59"/>
  <c r="G51"/>
  <c r="G44"/>
  <c r="G36"/>
  <c r="G28"/>
  <c r="G47"/>
  <c r="G39"/>
  <c r="G31"/>
  <c r="G23"/>
  <c r="G77"/>
  <c r="G69"/>
  <c r="G76"/>
  <c r="G68"/>
  <c r="G60"/>
  <c r="G52"/>
  <c r="G61"/>
  <c r="G53"/>
  <c r="G46"/>
  <c r="G38"/>
  <c r="G30"/>
  <c r="G22"/>
  <c r="G41"/>
  <c r="G33"/>
  <c r="G25"/>
  <c r="G79"/>
  <c r="G71"/>
  <c r="G78"/>
  <c r="G70"/>
  <c r="G62"/>
  <c r="G54"/>
  <c r="G63"/>
  <c r="G55"/>
  <c r="G48"/>
  <c r="G40"/>
  <c r="G32"/>
  <c r="G24"/>
  <c r="G43"/>
  <c r="G35"/>
  <c r="G27"/>
  <c r="G81"/>
  <c r="G73"/>
  <c r="G80"/>
  <c r="G72"/>
  <c r="G64"/>
  <c r="G56"/>
  <c r="G65"/>
  <c r="G57"/>
  <c r="G49"/>
  <c r="G42"/>
  <c r="G34"/>
  <c r="G26"/>
  <c r="G45"/>
  <c r="G37"/>
  <c r="G29"/>
  <c r="I7"/>
  <c r="J5"/>
  <c r="M2"/>
  <c r="H67"/>
  <c r="H75"/>
  <c r="H66"/>
  <c r="I9"/>
  <c r="O10"/>
  <c r="K8"/>
  <c r="G70" i="30"/>
  <c r="G78"/>
  <c r="G71"/>
  <c r="J10"/>
  <c r="J5"/>
  <c r="I7"/>
  <c r="I9"/>
  <c r="J8"/>
  <c r="M2"/>
  <c r="H14"/>
  <c r="H80" s="1"/>
  <c r="H76"/>
  <c r="H68"/>
  <c r="H77"/>
  <c r="H73"/>
  <c r="H69"/>
  <c r="H64"/>
  <c r="H60"/>
  <c r="H56"/>
  <c r="H52"/>
  <c r="H65"/>
  <c r="H61"/>
  <c r="H57"/>
  <c r="H53"/>
  <c r="H49"/>
  <c r="H45"/>
  <c r="H41"/>
  <c r="H37"/>
  <c r="H33"/>
  <c r="H29"/>
  <c r="H25"/>
  <c r="H48"/>
  <c r="H44"/>
  <c r="H40"/>
  <c r="H36"/>
  <c r="H32"/>
  <c r="H28"/>
  <c r="H24"/>
  <c r="H78"/>
  <c r="H74"/>
  <c r="H70"/>
  <c r="H66"/>
  <c r="H79"/>
  <c r="H75"/>
  <c r="H71"/>
  <c r="H67"/>
  <c r="H62"/>
  <c r="H58"/>
  <c r="H54"/>
  <c r="H50"/>
  <c r="H63"/>
  <c r="H59"/>
  <c r="H55"/>
  <c r="H51"/>
  <c r="H47"/>
  <c r="H43"/>
  <c r="H39"/>
  <c r="H35"/>
  <c r="H31"/>
  <c r="H27"/>
  <c r="H23"/>
  <c r="H46"/>
  <c r="H42"/>
  <c r="H38"/>
  <c r="H34"/>
  <c r="H30"/>
  <c r="H26"/>
  <c r="H22"/>
  <c r="I7" i="29"/>
  <c r="J5"/>
  <c r="J10"/>
  <c r="I9"/>
  <c r="J8"/>
  <c r="M2"/>
  <c r="G62"/>
  <c r="G55"/>
  <c r="G63"/>
  <c r="G70"/>
  <c r="G78"/>
  <c r="G71"/>
  <c r="H14"/>
  <c r="H80" s="1"/>
  <c r="H76"/>
  <c r="H68"/>
  <c r="H77"/>
  <c r="H69"/>
  <c r="H60"/>
  <c r="H52"/>
  <c r="H65"/>
  <c r="H61"/>
  <c r="H57"/>
  <c r="H53"/>
  <c r="H49"/>
  <c r="H45"/>
  <c r="H41"/>
  <c r="H37"/>
  <c r="H33"/>
  <c r="H29"/>
  <c r="H25"/>
  <c r="H48"/>
  <c r="H44"/>
  <c r="H40"/>
  <c r="H36"/>
  <c r="H32"/>
  <c r="H28"/>
  <c r="H24"/>
  <c r="H78"/>
  <c r="H74"/>
  <c r="H70"/>
  <c r="H66"/>
  <c r="H79"/>
  <c r="H75"/>
  <c r="H71"/>
  <c r="H67"/>
  <c r="H62"/>
  <c r="H58"/>
  <c r="H54"/>
  <c r="H50"/>
  <c r="H63"/>
  <c r="H59"/>
  <c r="H55"/>
  <c r="H51"/>
  <c r="H47"/>
  <c r="H43"/>
  <c r="H39"/>
  <c r="H35"/>
  <c r="H31"/>
  <c r="H27"/>
  <c r="H23"/>
  <c r="H46"/>
  <c r="H42"/>
  <c r="H38"/>
  <c r="H34"/>
  <c r="H30"/>
  <c r="H26"/>
  <c r="H22"/>
  <c r="G79" i="28"/>
  <c r="G71"/>
  <c r="G78"/>
  <c r="G70"/>
  <c r="G61"/>
  <c r="G53"/>
  <c r="G62"/>
  <c r="G54"/>
  <c r="G46"/>
  <c r="G38"/>
  <c r="G30"/>
  <c r="G22"/>
  <c r="G43"/>
  <c r="G35"/>
  <c r="G27"/>
  <c r="G81"/>
  <c r="G73"/>
  <c r="G80"/>
  <c r="G72"/>
  <c r="G63"/>
  <c r="G55"/>
  <c r="G64"/>
  <c r="G56"/>
  <c r="G48"/>
  <c r="G40"/>
  <c r="G32"/>
  <c r="G24"/>
  <c r="G45"/>
  <c r="G37"/>
  <c r="G29"/>
  <c r="G75"/>
  <c r="G67"/>
  <c r="G74"/>
  <c r="G65"/>
  <c r="G57"/>
  <c r="G66"/>
  <c r="G58"/>
  <c r="G50"/>
  <c r="G42"/>
  <c r="G34"/>
  <c r="G26"/>
  <c r="G47"/>
  <c r="G39"/>
  <c r="G31"/>
  <c r="G23"/>
  <c r="G77"/>
  <c r="G69"/>
  <c r="G76"/>
  <c r="G68"/>
  <c r="G59"/>
  <c r="G51"/>
  <c r="G60"/>
  <c r="G52"/>
  <c r="G44"/>
  <c r="G36"/>
  <c r="G28"/>
  <c r="G49"/>
  <c r="G41"/>
  <c r="G33"/>
  <c r="G25"/>
  <c r="H14"/>
  <c r="H80" s="1"/>
  <c r="H68"/>
  <c r="H69"/>
  <c r="H52"/>
  <c r="H53"/>
  <c r="H37"/>
  <c r="H48"/>
  <c r="H32"/>
  <c r="H74"/>
  <c r="H75"/>
  <c r="H58"/>
  <c r="H59"/>
  <c r="H43"/>
  <c r="H27"/>
  <c r="H38"/>
  <c r="H22"/>
  <c r="H12"/>
  <c r="L2"/>
  <c r="I9"/>
  <c r="J8"/>
  <c r="J10"/>
  <c r="I12"/>
  <c r="I7"/>
  <c r="J5"/>
  <c r="H24" i="2"/>
  <c r="H28"/>
  <c r="H32"/>
  <c r="H36"/>
  <c r="H40"/>
  <c r="H44"/>
  <c r="H48"/>
  <c r="H52"/>
  <c r="H56"/>
  <c r="H60"/>
  <c r="H64"/>
  <c r="H68"/>
  <c r="H72"/>
  <c r="H76"/>
  <c r="H80"/>
  <c r="H25"/>
  <c r="H29"/>
  <c r="H33"/>
  <c r="H37"/>
  <c r="H41"/>
  <c r="H45"/>
  <c r="H49"/>
  <c r="H53"/>
  <c r="H57"/>
  <c r="H61"/>
  <c r="H65"/>
  <c r="H69"/>
  <c r="H73"/>
  <c r="H77"/>
  <c r="H81"/>
  <c r="H23"/>
  <c r="H26"/>
  <c r="H30"/>
  <c r="H34"/>
  <c r="H38"/>
  <c r="H42"/>
  <c r="H46"/>
  <c r="H50"/>
  <c r="H54"/>
  <c r="H58"/>
  <c r="H62"/>
  <c r="H66"/>
  <c r="H70"/>
  <c r="H74"/>
  <c r="H78"/>
  <c r="H22"/>
  <c r="H27"/>
  <c r="H31"/>
  <c r="H35"/>
  <c r="H39"/>
  <c r="H43"/>
  <c r="H47"/>
  <c r="H51"/>
  <c r="H55"/>
  <c r="H59"/>
  <c r="H63"/>
  <c r="H67"/>
  <c r="H71"/>
  <c r="H75"/>
  <c r="H79"/>
  <c r="J10"/>
  <c r="I12"/>
  <c r="I14" s="1"/>
  <c r="H78" i="27"/>
  <c r="H74"/>
  <c r="H70"/>
  <c r="H79"/>
  <c r="H75"/>
  <c r="H71"/>
  <c r="H67"/>
  <c r="H64"/>
  <c r="H60"/>
  <c r="H56"/>
  <c r="H52"/>
  <c r="H65"/>
  <c r="H61"/>
  <c r="H57"/>
  <c r="H53"/>
  <c r="H47"/>
  <c r="H43"/>
  <c r="H39"/>
  <c r="H35"/>
  <c r="H31"/>
  <c r="H27"/>
  <c r="H23"/>
  <c r="H50"/>
  <c r="H46"/>
  <c r="H42"/>
  <c r="H38"/>
  <c r="H34"/>
  <c r="H30"/>
  <c r="H26"/>
  <c r="H22"/>
  <c r="H80"/>
  <c r="H76"/>
  <c r="H72"/>
  <c r="H81"/>
  <c r="H77"/>
  <c r="H73"/>
  <c r="H69"/>
  <c r="H66"/>
  <c r="H62"/>
  <c r="H58"/>
  <c r="H54"/>
  <c r="H68"/>
  <c r="H63"/>
  <c r="H59"/>
  <c r="H55"/>
  <c r="H49"/>
  <c r="H45"/>
  <c r="H41"/>
  <c r="H37"/>
  <c r="H33"/>
  <c r="H29"/>
  <c r="H25"/>
  <c r="H51"/>
  <c r="H48"/>
  <c r="H44"/>
  <c r="H40"/>
  <c r="H36"/>
  <c r="H32"/>
  <c r="H28"/>
  <c r="H24"/>
  <c r="J9"/>
  <c r="K8"/>
  <c r="M10"/>
  <c r="K2"/>
  <c r="I12"/>
  <c r="I14" s="1"/>
  <c r="J7"/>
  <c r="K5"/>
  <c r="I7" i="26"/>
  <c r="J5"/>
  <c r="I9"/>
  <c r="J8"/>
  <c r="J9" s="1"/>
  <c r="J10"/>
  <c r="G25"/>
  <c r="G29"/>
  <c r="G33"/>
  <c r="G37"/>
  <c r="G41"/>
  <c r="G22"/>
  <c r="G30"/>
  <c r="G38"/>
  <c r="G45"/>
  <c r="G49"/>
  <c r="G53"/>
  <c r="G57"/>
  <c r="G61"/>
  <c r="G65"/>
  <c r="G28"/>
  <c r="G36"/>
  <c r="G44"/>
  <c r="G48"/>
  <c r="G52"/>
  <c r="G56"/>
  <c r="G60"/>
  <c r="G64"/>
  <c r="G68"/>
  <c r="G72"/>
  <c r="G76"/>
  <c r="G80"/>
  <c r="G69"/>
  <c r="G73"/>
  <c r="G77"/>
  <c r="G81"/>
  <c r="G23"/>
  <c r="G27"/>
  <c r="G31"/>
  <c r="G35"/>
  <c r="G39"/>
  <c r="G43"/>
  <c r="G26"/>
  <c r="G34"/>
  <c r="G42"/>
  <c r="G47"/>
  <c r="G51"/>
  <c r="G55"/>
  <c r="G59"/>
  <c r="G63"/>
  <c r="G24"/>
  <c r="G32"/>
  <c r="G40"/>
  <c r="G46"/>
  <c r="G50"/>
  <c r="G54"/>
  <c r="G58"/>
  <c r="G62"/>
  <c r="G66"/>
  <c r="G70"/>
  <c r="G74"/>
  <c r="G78"/>
  <c r="G67"/>
  <c r="G71"/>
  <c r="G75"/>
  <c r="G79"/>
  <c r="H12"/>
  <c r="H14" s="1"/>
  <c r="H22" s="1"/>
  <c r="N8" i="2"/>
  <c r="M9"/>
  <c r="M5"/>
  <c r="L7"/>
  <c r="L2" i="26"/>
  <c r="H25" i="36" l="1"/>
  <c r="H33"/>
  <c r="H41"/>
  <c r="H49"/>
  <c r="H57"/>
  <c r="H65"/>
  <c r="H73"/>
  <c r="H81"/>
  <c r="H28"/>
  <c r="H36"/>
  <c r="H44"/>
  <c r="H52"/>
  <c r="H60"/>
  <c r="H68"/>
  <c r="H76"/>
  <c r="I12"/>
  <c r="I14" s="1"/>
  <c r="M8"/>
  <c r="O10"/>
  <c r="M2"/>
  <c r="J7"/>
  <c r="K5"/>
  <c r="J9"/>
  <c r="H23"/>
  <c r="H27"/>
  <c r="H31"/>
  <c r="H35"/>
  <c r="H39"/>
  <c r="H43"/>
  <c r="H47"/>
  <c r="H51"/>
  <c r="H55"/>
  <c r="H59"/>
  <c r="H63"/>
  <c r="H67"/>
  <c r="H71"/>
  <c r="H75"/>
  <c r="H79"/>
  <c r="H22"/>
  <c r="H26"/>
  <c r="H30"/>
  <c r="H34"/>
  <c r="H38"/>
  <c r="H42"/>
  <c r="H46"/>
  <c r="H50"/>
  <c r="H54"/>
  <c r="H58"/>
  <c r="H62"/>
  <c r="H66"/>
  <c r="H70"/>
  <c r="H74"/>
  <c r="L2" i="35"/>
  <c r="J9"/>
  <c r="K8"/>
  <c r="J12"/>
  <c r="K10"/>
  <c r="H76"/>
  <c r="K7"/>
  <c r="L5"/>
  <c r="I12"/>
  <c r="I14" s="1"/>
  <c r="K7" i="34"/>
  <c r="L5"/>
  <c r="M10"/>
  <c r="M8"/>
  <c r="L9"/>
  <c r="L2"/>
  <c r="K14"/>
  <c r="K81" s="1"/>
  <c r="J22"/>
  <c r="J24"/>
  <c r="J26"/>
  <c r="J28"/>
  <c r="J30"/>
  <c r="J32"/>
  <c r="J34"/>
  <c r="J36"/>
  <c r="J38"/>
  <c r="J40"/>
  <c r="J42"/>
  <c r="J44"/>
  <c r="J46"/>
  <c r="J48"/>
  <c r="J50"/>
  <c r="J52"/>
  <c r="J54"/>
  <c r="J55"/>
  <c r="J58"/>
  <c r="J60"/>
  <c r="J62"/>
  <c r="J64"/>
  <c r="J66"/>
  <c r="J68"/>
  <c r="J70"/>
  <c r="J72"/>
  <c r="J74"/>
  <c r="J76"/>
  <c r="J78"/>
  <c r="J80"/>
  <c r="J23"/>
  <c r="J25"/>
  <c r="J27"/>
  <c r="J29"/>
  <c r="J31"/>
  <c r="J33"/>
  <c r="J35"/>
  <c r="J37"/>
  <c r="J39"/>
  <c r="J41"/>
  <c r="J43"/>
  <c r="J45"/>
  <c r="J47"/>
  <c r="J49"/>
  <c r="J51"/>
  <c r="J53"/>
  <c r="J56"/>
  <c r="J57"/>
  <c r="J59"/>
  <c r="J61"/>
  <c r="J63"/>
  <c r="J65"/>
  <c r="J67"/>
  <c r="J69"/>
  <c r="J71"/>
  <c r="J73"/>
  <c r="J75"/>
  <c r="J77"/>
  <c r="J79"/>
  <c r="I30" i="33"/>
  <c r="I38"/>
  <c r="I46"/>
  <c r="I54"/>
  <c r="I62"/>
  <c r="I70"/>
  <c r="I78"/>
  <c r="J7"/>
  <c r="K5"/>
  <c r="M2"/>
  <c r="K9"/>
  <c r="L8"/>
  <c r="K12"/>
  <c r="L10"/>
  <c r="I25"/>
  <c r="I29"/>
  <c r="I33"/>
  <c r="I37"/>
  <c r="I41"/>
  <c r="I45"/>
  <c r="I49"/>
  <c r="I53"/>
  <c r="I57"/>
  <c r="I61"/>
  <c r="I65"/>
  <c r="I69"/>
  <c r="I73"/>
  <c r="I77"/>
  <c r="I81"/>
  <c r="I24"/>
  <c r="I28"/>
  <c r="I32"/>
  <c r="I36"/>
  <c r="I40"/>
  <c r="I44"/>
  <c r="I48"/>
  <c r="I52"/>
  <c r="I56"/>
  <c r="I60"/>
  <c r="I64"/>
  <c r="I68"/>
  <c r="I72"/>
  <c r="I76"/>
  <c r="J9"/>
  <c r="J12" i="32"/>
  <c r="J14" s="1"/>
  <c r="M2"/>
  <c r="M10"/>
  <c r="L8"/>
  <c r="I12"/>
  <c r="I14" s="1"/>
  <c r="J7"/>
  <c r="K5"/>
  <c r="K9" i="31"/>
  <c r="L8"/>
  <c r="J7"/>
  <c r="K5"/>
  <c r="P10"/>
  <c r="I12"/>
  <c r="I14" s="1"/>
  <c r="N2"/>
  <c r="J9"/>
  <c r="N2" i="30"/>
  <c r="J7"/>
  <c r="K5"/>
  <c r="H81"/>
  <c r="H72"/>
  <c r="I12"/>
  <c r="I14" s="1"/>
  <c r="J9"/>
  <c r="K8"/>
  <c r="J12"/>
  <c r="K10"/>
  <c r="N2" i="29"/>
  <c r="H56"/>
  <c r="H64"/>
  <c r="H73"/>
  <c r="H81"/>
  <c r="H72"/>
  <c r="I12"/>
  <c r="I14" s="1"/>
  <c r="J9"/>
  <c r="K8"/>
  <c r="J12"/>
  <c r="K10"/>
  <c r="J7"/>
  <c r="K5"/>
  <c r="H30" i="28"/>
  <c r="H46"/>
  <c r="H35"/>
  <c r="H51"/>
  <c r="H50"/>
  <c r="H67"/>
  <c r="H66"/>
  <c r="H24"/>
  <c r="H40"/>
  <c r="H29"/>
  <c r="H45"/>
  <c r="H61"/>
  <c r="H60"/>
  <c r="H77"/>
  <c r="H76"/>
  <c r="J7"/>
  <c r="K5"/>
  <c r="J9"/>
  <c r="K8"/>
  <c r="M2"/>
  <c r="K10"/>
  <c r="I14"/>
  <c r="I81"/>
  <c r="I77"/>
  <c r="I73"/>
  <c r="I69"/>
  <c r="I80"/>
  <c r="I76"/>
  <c r="I72"/>
  <c r="I68"/>
  <c r="I65"/>
  <c r="I61"/>
  <c r="I57"/>
  <c r="I53"/>
  <c r="I64"/>
  <c r="I60"/>
  <c r="I56"/>
  <c r="I52"/>
  <c r="I48"/>
  <c r="I44"/>
  <c r="I40"/>
  <c r="I36"/>
  <c r="I32"/>
  <c r="I28"/>
  <c r="I24"/>
  <c r="I49"/>
  <c r="I45"/>
  <c r="I41"/>
  <c r="I37"/>
  <c r="I33"/>
  <c r="I29"/>
  <c r="I25"/>
  <c r="I59"/>
  <c r="I51"/>
  <c r="I58"/>
  <c r="I54"/>
  <c r="I46"/>
  <c r="I38"/>
  <c r="I34"/>
  <c r="I26"/>
  <c r="I22"/>
  <c r="I43"/>
  <c r="I39"/>
  <c r="I31"/>
  <c r="I23"/>
  <c r="I79"/>
  <c r="I75"/>
  <c r="I71"/>
  <c r="I67"/>
  <c r="I78"/>
  <c r="I74"/>
  <c r="I70"/>
  <c r="I66"/>
  <c r="I63"/>
  <c r="I55"/>
  <c r="I62"/>
  <c r="I50"/>
  <c r="I42"/>
  <c r="I30"/>
  <c r="I47"/>
  <c r="I35"/>
  <c r="I27"/>
  <c r="H26"/>
  <c r="H34"/>
  <c r="H42"/>
  <c r="H23"/>
  <c r="H31"/>
  <c r="H39"/>
  <c r="H47"/>
  <c r="H55"/>
  <c r="H63"/>
  <c r="H54"/>
  <c r="H62"/>
  <c r="H71"/>
  <c r="H79"/>
  <c r="H70"/>
  <c r="H78"/>
  <c r="H28"/>
  <c r="H36"/>
  <c r="H44"/>
  <c r="H25"/>
  <c r="H33"/>
  <c r="H41"/>
  <c r="H49"/>
  <c r="H57"/>
  <c r="H65"/>
  <c r="H56"/>
  <c r="H64"/>
  <c r="H73"/>
  <c r="H81"/>
  <c r="H72"/>
  <c r="I31" i="27"/>
  <c r="I79"/>
  <c r="I23"/>
  <c r="I67"/>
  <c r="I36"/>
  <c r="I25" i="2"/>
  <c r="I29"/>
  <c r="I33"/>
  <c r="I37"/>
  <c r="I41"/>
  <c r="I45"/>
  <c r="I49"/>
  <c r="I53"/>
  <c r="I57"/>
  <c r="I61"/>
  <c r="I65"/>
  <c r="I69"/>
  <c r="I73"/>
  <c r="I77"/>
  <c r="I81"/>
  <c r="I23"/>
  <c r="I26"/>
  <c r="I30"/>
  <c r="I34"/>
  <c r="I38"/>
  <c r="I42"/>
  <c r="I46"/>
  <c r="I50"/>
  <c r="I54"/>
  <c r="I58"/>
  <c r="I62"/>
  <c r="I66"/>
  <c r="I70"/>
  <c r="I74"/>
  <c r="I78"/>
  <c r="I22"/>
  <c r="I27"/>
  <c r="I31"/>
  <c r="I35"/>
  <c r="I39"/>
  <c r="I43"/>
  <c r="I47"/>
  <c r="I51"/>
  <c r="I55"/>
  <c r="I59"/>
  <c r="I63"/>
  <c r="I67"/>
  <c r="I71"/>
  <c r="I75"/>
  <c r="I79"/>
  <c r="I24"/>
  <c r="I28"/>
  <c r="I32"/>
  <c r="I36"/>
  <c r="I40"/>
  <c r="I44"/>
  <c r="I48"/>
  <c r="I52"/>
  <c r="I56"/>
  <c r="I60"/>
  <c r="I64"/>
  <c r="I68"/>
  <c r="I72"/>
  <c r="I76"/>
  <c r="I80"/>
  <c r="I71" i="27"/>
  <c r="I62"/>
  <c r="I43"/>
  <c r="K10" i="2"/>
  <c r="J12"/>
  <c r="J14" s="1"/>
  <c r="K9" i="27"/>
  <c r="L8"/>
  <c r="I73"/>
  <c r="I78"/>
  <c r="I70"/>
  <c r="I65"/>
  <c r="I57"/>
  <c r="I64"/>
  <c r="I56"/>
  <c r="I46"/>
  <c r="I38"/>
  <c r="I30"/>
  <c r="I22"/>
  <c r="I45"/>
  <c r="I37"/>
  <c r="I29"/>
  <c r="I80"/>
  <c r="I68"/>
  <c r="I59"/>
  <c r="I58"/>
  <c r="I44"/>
  <c r="I32"/>
  <c r="I52"/>
  <c r="I39"/>
  <c r="I27"/>
  <c r="I81"/>
  <c r="K7"/>
  <c r="L5"/>
  <c r="L2"/>
  <c r="N10"/>
  <c r="J12"/>
  <c r="J14" s="1"/>
  <c r="I75"/>
  <c r="I76"/>
  <c r="I55"/>
  <c r="I48"/>
  <c r="I24"/>
  <c r="I35"/>
  <c r="I77"/>
  <c r="I69"/>
  <c r="I74"/>
  <c r="I66"/>
  <c r="I61"/>
  <c r="I53"/>
  <c r="I60"/>
  <c r="I50"/>
  <c r="I42"/>
  <c r="I34"/>
  <c r="I26"/>
  <c r="I49"/>
  <c r="I41"/>
  <c r="I33"/>
  <c r="I25"/>
  <c r="I72"/>
  <c r="I63"/>
  <c r="I51"/>
  <c r="I54"/>
  <c r="I40"/>
  <c r="I28"/>
  <c r="I47"/>
  <c r="I12" i="26"/>
  <c r="I14" s="1"/>
  <c r="I25" s="1"/>
  <c r="H80"/>
  <c r="H76"/>
  <c r="H72"/>
  <c r="H68"/>
  <c r="H79"/>
  <c r="H75"/>
  <c r="H71"/>
  <c r="H66"/>
  <c r="H65"/>
  <c r="H61"/>
  <c r="H57"/>
  <c r="H53"/>
  <c r="H49"/>
  <c r="H45"/>
  <c r="H37"/>
  <c r="H29"/>
  <c r="H64"/>
  <c r="H60"/>
  <c r="H56"/>
  <c r="H52"/>
  <c r="H48"/>
  <c r="H44"/>
  <c r="H39"/>
  <c r="H31"/>
  <c r="H23"/>
  <c r="H40"/>
  <c r="H36"/>
  <c r="H32"/>
  <c r="H28"/>
  <c r="H24"/>
  <c r="H78"/>
  <c r="H74"/>
  <c r="H70"/>
  <c r="H81"/>
  <c r="H77"/>
  <c r="H73"/>
  <c r="H69"/>
  <c r="H67"/>
  <c r="H63"/>
  <c r="H59"/>
  <c r="H55"/>
  <c r="H51"/>
  <c r="H47"/>
  <c r="H41"/>
  <c r="H33"/>
  <c r="H25"/>
  <c r="H62"/>
  <c r="H58"/>
  <c r="H54"/>
  <c r="H50"/>
  <c r="H46"/>
  <c r="H43"/>
  <c r="H35"/>
  <c r="H27"/>
  <c r="H42"/>
  <c r="H38"/>
  <c r="H34"/>
  <c r="H30"/>
  <c r="H26"/>
  <c r="M7" i="2"/>
  <c r="N5"/>
  <c r="O8"/>
  <c r="N9"/>
  <c r="M2" i="26"/>
  <c r="K8"/>
  <c r="J7"/>
  <c r="K5"/>
  <c r="K10"/>
  <c r="I79" i="36" l="1"/>
  <c r="I75"/>
  <c r="I71"/>
  <c r="I67"/>
  <c r="I63"/>
  <c r="I59"/>
  <c r="I55"/>
  <c r="I51"/>
  <c r="I47"/>
  <c r="I43"/>
  <c r="I39"/>
  <c r="I35"/>
  <c r="I31"/>
  <c r="I27"/>
  <c r="I23"/>
  <c r="I78"/>
  <c r="I74"/>
  <c r="I70"/>
  <c r="I66"/>
  <c r="I62"/>
  <c r="I58"/>
  <c r="I54"/>
  <c r="I50"/>
  <c r="I46"/>
  <c r="I42"/>
  <c r="I38"/>
  <c r="I34"/>
  <c r="I30"/>
  <c r="I26"/>
  <c r="I22"/>
  <c r="I81"/>
  <c r="I77"/>
  <c r="I73"/>
  <c r="I69"/>
  <c r="I65"/>
  <c r="I61"/>
  <c r="I57"/>
  <c r="I53"/>
  <c r="I49"/>
  <c r="I45"/>
  <c r="I41"/>
  <c r="I37"/>
  <c r="I33"/>
  <c r="I29"/>
  <c r="I25"/>
  <c r="I80"/>
  <c r="I76"/>
  <c r="I72"/>
  <c r="I68"/>
  <c r="I64"/>
  <c r="I60"/>
  <c r="I56"/>
  <c r="I52"/>
  <c r="I48"/>
  <c r="I44"/>
  <c r="I40"/>
  <c r="I36"/>
  <c r="I32"/>
  <c r="I28"/>
  <c r="I24"/>
  <c r="K7"/>
  <c r="L5"/>
  <c r="K9"/>
  <c r="N2"/>
  <c r="J12"/>
  <c r="J14" s="1"/>
  <c r="P10"/>
  <c r="N8"/>
  <c r="I80" i="35"/>
  <c r="I76"/>
  <c r="I72"/>
  <c r="I68"/>
  <c r="I64"/>
  <c r="I60"/>
  <c r="I56"/>
  <c r="I52"/>
  <c r="I48"/>
  <c r="I44"/>
  <c r="I40"/>
  <c r="I36"/>
  <c r="I32"/>
  <c r="I28"/>
  <c r="I24"/>
  <c r="I81"/>
  <c r="I77"/>
  <c r="I73"/>
  <c r="I69"/>
  <c r="I65"/>
  <c r="I61"/>
  <c r="I57"/>
  <c r="I53"/>
  <c r="I49"/>
  <c r="I45"/>
  <c r="I41"/>
  <c r="I37"/>
  <c r="I33"/>
  <c r="I29"/>
  <c r="I25"/>
  <c r="I78"/>
  <c r="I74"/>
  <c r="I70"/>
  <c r="I66"/>
  <c r="I62"/>
  <c r="I58"/>
  <c r="I54"/>
  <c r="I50"/>
  <c r="I46"/>
  <c r="I42"/>
  <c r="I38"/>
  <c r="I34"/>
  <c r="I30"/>
  <c r="I26"/>
  <c r="I22"/>
  <c r="I79"/>
  <c r="I75"/>
  <c r="I71"/>
  <c r="I67"/>
  <c r="I63"/>
  <c r="I59"/>
  <c r="I55"/>
  <c r="I51"/>
  <c r="I47"/>
  <c r="I43"/>
  <c r="I39"/>
  <c r="I35"/>
  <c r="I31"/>
  <c r="I27"/>
  <c r="I23"/>
  <c r="L10"/>
  <c r="L8"/>
  <c r="K9"/>
  <c r="M2"/>
  <c r="L7"/>
  <c r="M5"/>
  <c r="J14"/>
  <c r="J80" s="1"/>
  <c r="J78"/>
  <c r="J74"/>
  <c r="J70"/>
  <c r="J66"/>
  <c r="J62"/>
  <c r="J58"/>
  <c r="J54"/>
  <c r="J50"/>
  <c r="J46"/>
  <c r="J42"/>
  <c r="J38"/>
  <c r="J34"/>
  <c r="J30"/>
  <c r="J26"/>
  <c r="J22"/>
  <c r="J79"/>
  <c r="J75"/>
  <c r="J71"/>
  <c r="J67"/>
  <c r="J63"/>
  <c r="J59"/>
  <c r="J55"/>
  <c r="J51"/>
  <c r="J47"/>
  <c r="J45"/>
  <c r="J43"/>
  <c r="J41"/>
  <c r="J39"/>
  <c r="J37"/>
  <c r="J35"/>
  <c r="J33"/>
  <c r="J31"/>
  <c r="J29"/>
  <c r="J27"/>
  <c r="J25"/>
  <c r="J23"/>
  <c r="L7" i="34"/>
  <c r="M5"/>
  <c r="M2"/>
  <c r="M9"/>
  <c r="N8"/>
  <c r="M12"/>
  <c r="N1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L12"/>
  <c r="L14" s="1"/>
  <c r="L81" s="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J12" i="33"/>
  <c r="J14" s="1"/>
  <c r="M10"/>
  <c r="M8"/>
  <c r="N2"/>
  <c r="K14"/>
  <c r="K80" s="1"/>
  <c r="K74"/>
  <c r="K66"/>
  <c r="K62"/>
  <c r="K58"/>
  <c r="K54"/>
  <c r="K50"/>
  <c r="K46"/>
  <c r="K42"/>
  <c r="K40"/>
  <c r="K38"/>
  <c r="K36"/>
  <c r="K34"/>
  <c r="K32"/>
  <c r="K30"/>
  <c r="K28"/>
  <c r="K26"/>
  <c r="K24"/>
  <c r="K22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7"/>
  <c r="L5"/>
  <c r="I78" i="32"/>
  <c r="I74"/>
  <c r="I70"/>
  <c r="I66"/>
  <c r="I62"/>
  <c r="I58"/>
  <c r="I54"/>
  <c r="I50"/>
  <c r="I46"/>
  <c r="I42"/>
  <c r="I38"/>
  <c r="I34"/>
  <c r="I30"/>
  <c r="I26"/>
  <c r="I22"/>
  <c r="I79"/>
  <c r="I75"/>
  <c r="I71"/>
  <c r="I67"/>
  <c r="I63"/>
  <c r="I59"/>
  <c r="I55"/>
  <c r="I51"/>
  <c r="I47"/>
  <c r="I43"/>
  <c r="I39"/>
  <c r="I35"/>
  <c r="I31"/>
  <c r="I27"/>
  <c r="I23"/>
  <c r="I80"/>
  <c r="I76"/>
  <c r="I72"/>
  <c r="I68"/>
  <c r="I64"/>
  <c r="I60"/>
  <c r="I56"/>
  <c r="I52"/>
  <c r="I48"/>
  <c r="I44"/>
  <c r="I40"/>
  <c r="I36"/>
  <c r="I32"/>
  <c r="I28"/>
  <c r="I24"/>
  <c r="I81"/>
  <c r="I77"/>
  <c r="I73"/>
  <c r="I69"/>
  <c r="I65"/>
  <c r="I61"/>
  <c r="I57"/>
  <c r="I53"/>
  <c r="I49"/>
  <c r="I45"/>
  <c r="I41"/>
  <c r="I37"/>
  <c r="I33"/>
  <c r="I29"/>
  <c r="I25"/>
  <c r="J80"/>
  <c r="J76"/>
  <c r="J72"/>
  <c r="J68"/>
  <c r="J64"/>
  <c r="J60"/>
  <c r="J56"/>
  <c r="J52"/>
  <c r="J48"/>
  <c r="J44"/>
  <c r="J40"/>
  <c r="J36"/>
  <c r="J32"/>
  <c r="J28"/>
  <c r="J24"/>
  <c r="J79"/>
  <c r="J75"/>
  <c r="J71"/>
  <c r="J67"/>
  <c r="J63"/>
  <c r="J59"/>
  <c r="J55"/>
  <c r="J51"/>
  <c r="J47"/>
  <c r="J43"/>
  <c r="J39"/>
  <c r="J35"/>
  <c r="J31"/>
  <c r="J27"/>
  <c r="J23"/>
  <c r="J78"/>
  <c r="J74"/>
  <c r="J70"/>
  <c r="J66"/>
  <c r="J62"/>
  <c r="J58"/>
  <c r="J54"/>
  <c r="J50"/>
  <c r="J46"/>
  <c r="J42"/>
  <c r="J38"/>
  <c r="J34"/>
  <c r="J30"/>
  <c r="J26"/>
  <c r="J22"/>
  <c r="J81"/>
  <c r="J77"/>
  <c r="J73"/>
  <c r="J69"/>
  <c r="J65"/>
  <c r="J61"/>
  <c r="J57"/>
  <c r="J53"/>
  <c r="J49"/>
  <c r="J45"/>
  <c r="J41"/>
  <c r="J37"/>
  <c r="J33"/>
  <c r="J29"/>
  <c r="J25"/>
  <c r="K7"/>
  <c r="L5"/>
  <c r="N10"/>
  <c r="N2"/>
  <c r="K9"/>
  <c r="L9"/>
  <c r="M8"/>
  <c r="I79" i="31"/>
  <c r="I71"/>
  <c r="I78"/>
  <c r="I70"/>
  <c r="I62"/>
  <c r="I54"/>
  <c r="I63"/>
  <c r="I55"/>
  <c r="I46"/>
  <c r="I38"/>
  <c r="I30"/>
  <c r="I22"/>
  <c r="I43"/>
  <c r="I35"/>
  <c r="I27"/>
  <c r="I56"/>
  <c r="I53"/>
  <c r="I40"/>
  <c r="I49"/>
  <c r="I37"/>
  <c r="I81"/>
  <c r="I73"/>
  <c r="I80"/>
  <c r="I72"/>
  <c r="I64"/>
  <c r="I52"/>
  <c r="I57"/>
  <c r="I36"/>
  <c r="I24"/>
  <c r="I33"/>
  <c r="I75"/>
  <c r="I67"/>
  <c r="I74"/>
  <c r="I66"/>
  <c r="I58"/>
  <c r="I50"/>
  <c r="I59"/>
  <c r="I51"/>
  <c r="I42"/>
  <c r="I34"/>
  <c r="I26"/>
  <c r="I47"/>
  <c r="I39"/>
  <c r="I31"/>
  <c r="I23"/>
  <c r="I61"/>
  <c r="I44"/>
  <c r="I28"/>
  <c r="I41"/>
  <c r="I29"/>
  <c r="I77"/>
  <c r="I69"/>
  <c r="I76"/>
  <c r="I68"/>
  <c r="I60"/>
  <c r="I65"/>
  <c r="I48"/>
  <c r="I32"/>
  <c r="I45"/>
  <c r="I25"/>
  <c r="O2"/>
  <c r="Q10"/>
  <c r="K12"/>
  <c r="K14" s="1"/>
  <c r="J12"/>
  <c r="J14" s="1"/>
  <c r="K7"/>
  <c r="L5"/>
  <c r="L9"/>
  <c r="M8"/>
  <c r="I77" i="30"/>
  <c r="I69"/>
  <c r="I76"/>
  <c r="I68"/>
  <c r="I61"/>
  <c r="I53"/>
  <c r="I60"/>
  <c r="I52"/>
  <c r="I44"/>
  <c r="I36"/>
  <c r="I28"/>
  <c r="I49"/>
  <c r="I41"/>
  <c r="I29"/>
  <c r="I79"/>
  <c r="I71"/>
  <c r="I78"/>
  <c r="I70"/>
  <c r="I63"/>
  <c r="I55"/>
  <c r="I62"/>
  <c r="I54"/>
  <c r="I46"/>
  <c r="I38"/>
  <c r="I30"/>
  <c r="I22"/>
  <c r="I43"/>
  <c r="I35"/>
  <c r="I27"/>
  <c r="I33"/>
  <c r="I56"/>
  <c r="I24"/>
  <c r="I45"/>
  <c r="I25"/>
  <c r="I67"/>
  <c r="I66"/>
  <c r="I51"/>
  <c r="I58"/>
  <c r="I42"/>
  <c r="I26"/>
  <c r="I39"/>
  <c r="I23"/>
  <c r="I81"/>
  <c r="I73"/>
  <c r="I80"/>
  <c r="I72"/>
  <c r="I65"/>
  <c r="I57"/>
  <c r="I64"/>
  <c r="I48"/>
  <c r="I40"/>
  <c r="I32"/>
  <c r="I37"/>
  <c r="I75"/>
  <c r="I74"/>
  <c r="I59"/>
  <c r="I50"/>
  <c r="I34"/>
  <c r="I47"/>
  <c r="I31"/>
  <c r="O2"/>
  <c r="L10"/>
  <c r="L8"/>
  <c r="K9"/>
  <c r="J14"/>
  <c r="J78" s="1"/>
  <c r="J74"/>
  <c r="J66"/>
  <c r="J75"/>
  <c r="J67"/>
  <c r="J58"/>
  <c r="J50"/>
  <c r="J59"/>
  <c r="J51"/>
  <c r="J43"/>
  <c r="J35"/>
  <c r="J27"/>
  <c r="J46"/>
  <c r="J38"/>
  <c r="J30"/>
  <c r="J22"/>
  <c r="J76"/>
  <c r="J68"/>
  <c r="J77"/>
  <c r="J69"/>
  <c r="J60"/>
  <c r="J52"/>
  <c r="J61"/>
  <c r="J53"/>
  <c r="J45"/>
  <c r="J37"/>
  <c r="J29"/>
  <c r="J48"/>
  <c r="J40"/>
  <c r="J32"/>
  <c r="J24"/>
  <c r="K7"/>
  <c r="L5"/>
  <c r="I77" i="29"/>
  <c r="I69"/>
  <c r="I76"/>
  <c r="I68"/>
  <c r="I61"/>
  <c r="I53"/>
  <c r="I60"/>
  <c r="I52"/>
  <c r="I42"/>
  <c r="I34"/>
  <c r="I26"/>
  <c r="I49"/>
  <c r="I41"/>
  <c r="I33"/>
  <c r="I25"/>
  <c r="I75"/>
  <c r="I67"/>
  <c r="I74"/>
  <c r="I66"/>
  <c r="I59"/>
  <c r="I51"/>
  <c r="I58"/>
  <c r="I48"/>
  <c r="I40"/>
  <c r="I32"/>
  <c r="I24"/>
  <c r="I47"/>
  <c r="I39"/>
  <c r="I31"/>
  <c r="I23"/>
  <c r="I81"/>
  <c r="I73"/>
  <c r="I80"/>
  <c r="I72"/>
  <c r="I65"/>
  <c r="I57"/>
  <c r="I64"/>
  <c r="I56"/>
  <c r="I46"/>
  <c r="I38"/>
  <c r="I30"/>
  <c r="I22"/>
  <c r="I45"/>
  <c r="I37"/>
  <c r="I29"/>
  <c r="I79"/>
  <c r="I71"/>
  <c r="I78"/>
  <c r="I70"/>
  <c r="I63"/>
  <c r="I55"/>
  <c r="I62"/>
  <c r="I54"/>
  <c r="I44"/>
  <c r="I36"/>
  <c r="I28"/>
  <c r="I50"/>
  <c r="I43"/>
  <c r="I35"/>
  <c r="I27"/>
  <c r="J14"/>
  <c r="J78" s="1"/>
  <c r="J74"/>
  <c r="J66"/>
  <c r="J75"/>
  <c r="J67"/>
  <c r="J58"/>
  <c r="J50"/>
  <c r="J59"/>
  <c r="J51"/>
  <c r="J43"/>
  <c r="J35"/>
  <c r="J27"/>
  <c r="J46"/>
  <c r="J38"/>
  <c r="J30"/>
  <c r="J22"/>
  <c r="J76"/>
  <c r="J68"/>
  <c r="J81"/>
  <c r="J77"/>
  <c r="J73"/>
  <c r="J69"/>
  <c r="J64"/>
  <c r="J60"/>
  <c r="J56"/>
  <c r="J52"/>
  <c r="J65"/>
  <c r="J61"/>
  <c r="J57"/>
  <c r="J53"/>
  <c r="J49"/>
  <c r="J45"/>
  <c r="J41"/>
  <c r="J37"/>
  <c r="J33"/>
  <c r="J29"/>
  <c r="J25"/>
  <c r="J48"/>
  <c r="J44"/>
  <c r="J40"/>
  <c r="J36"/>
  <c r="J32"/>
  <c r="J28"/>
  <c r="J24"/>
  <c r="O2"/>
  <c r="K7"/>
  <c r="L5"/>
  <c r="L10"/>
  <c r="L8"/>
  <c r="K9"/>
  <c r="K12" s="1"/>
  <c r="L10" i="28"/>
  <c r="N2"/>
  <c r="K9"/>
  <c r="L8"/>
  <c r="K7"/>
  <c r="L5"/>
  <c r="J12"/>
  <c r="J14" s="1"/>
  <c r="L10" i="2"/>
  <c r="K12"/>
  <c r="K14" s="1"/>
  <c r="J24"/>
  <c r="J28"/>
  <c r="J32"/>
  <c r="J36"/>
  <c r="J40"/>
  <c r="J44"/>
  <c r="J48"/>
  <c r="J52"/>
  <c r="J56"/>
  <c r="J60"/>
  <c r="J64"/>
  <c r="J68"/>
  <c r="J72"/>
  <c r="J76"/>
  <c r="J80"/>
  <c r="J25"/>
  <c r="J29"/>
  <c r="J33"/>
  <c r="J37"/>
  <c r="J41"/>
  <c r="J45"/>
  <c r="J49"/>
  <c r="J53"/>
  <c r="J57"/>
  <c r="J61"/>
  <c r="J65"/>
  <c r="J69"/>
  <c r="J73"/>
  <c r="J77"/>
  <c r="J81"/>
  <c r="J23"/>
  <c r="J26"/>
  <c r="J30"/>
  <c r="J34"/>
  <c r="J38"/>
  <c r="J42"/>
  <c r="J46"/>
  <c r="J50"/>
  <c r="J54"/>
  <c r="J58"/>
  <c r="J62"/>
  <c r="J66"/>
  <c r="J70"/>
  <c r="J74"/>
  <c r="J78"/>
  <c r="J22"/>
  <c r="J27"/>
  <c r="J31"/>
  <c r="J35"/>
  <c r="J39"/>
  <c r="J43"/>
  <c r="J47"/>
  <c r="J51"/>
  <c r="J55"/>
  <c r="J59"/>
  <c r="J63"/>
  <c r="J67"/>
  <c r="J71"/>
  <c r="J75"/>
  <c r="J79"/>
  <c r="O10" i="27"/>
  <c r="M2"/>
  <c r="K12"/>
  <c r="K14" s="1"/>
  <c r="J80"/>
  <c r="J76"/>
  <c r="J72"/>
  <c r="J81"/>
  <c r="J77"/>
  <c r="J73"/>
  <c r="J69"/>
  <c r="J68"/>
  <c r="J62"/>
  <c r="J58"/>
  <c r="J54"/>
  <c r="J66"/>
  <c r="J63"/>
  <c r="J59"/>
  <c r="J55"/>
  <c r="J51"/>
  <c r="J47"/>
  <c r="J43"/>
  <c r="J39"/>
  <c r="J35"/>
  <c r="J31"/>
  <c r="J27"/>
  <c r="J23"/>
  <c r="J48"/>
  <c r="J44"/>
  <c r="J40"/>
  <c r="J36"/>
  <c r="J32"/>
  <c r="J28"/>
  <c r="J24"/>
  <c r="J78"/>
  <c r="J74"/>
  <c r="J70"/>
  <c r="J79"/>
  <c r="J75"/>
  <c r="J71"/>
  <c r="J67"/>
  <c r="J64"/>
  <c r="J60"/>
  <c r="J56"/>
  <c r="J52"/>
  <c r="J65"/>
  <c r="J61"/>
  <c r="J57"/>
  <c r="J53"/>
  <c r="J49"/>
  <c r="J45"/>
  <c r="J41"/>
  <c r="J37"/>
  <c r="J33"/>
  <c r="J29"/>
  <c r="J25"/>
  <c r="J50"/>
  <c r="J46"/>
  <c r="J42"/>
  <c r="J38"/>
  <c r="J34"/>
  <c r="J30"/>
  <c r="J26"/>
  <c r="J22"/>
  <c r="L7"/>
  <c r="M5"/>
  <c r="L9"/>
  <c r="M8"/>
  <c r="K9" i="26"/>
  <c r="J12"/>
  <c r="J14" s="1"/>
  <c r="I76"/>
  <c r="I68"/>
  <c r="I66"/>
  <c r="I58"/>
  <c r="I54"/>
  <c r="I50"/>
  <c r="I46"/>
  <c r="I42"/>
  <c r="I34"/>
  <c r="I26"/>
  <c r="I63"/>
  <c r="I59"/>
  <c r="I55"/>
  <c r="I51"/>
  <c r="I47"/>
  <c r="I40"/>
  <c r="I32"/>
  <c r="I24"/>
  <c r="I43"/>
  <c r="I39"/>
  <c r="I35"/>
  <c r="I31"/>
  <c r="I27"/>
  <c r="I23"/>
  <c r="I79"/>
  <c r="I75"/>
  <c r="I71"/>
  <c r="I80"/>
  <c r="I72"/>
  <c r="I62"/>
  <c r="I81"/>
  <c r="I77"/>
  <c r="I73"/>
  <c r="I69"/>
  <c r="I78"/>
  <c r="I74"/>
  <c r="I70"/>
  <c r="I67"/>
  <c r="I64"/>
  <c r="I60"/>
  <c r="I56"/>
  <c r="I52"/>
  <c r="I48"/>
  <c r="I44"/>
  <c r="I38"/>
  <c r="I30"/>
  <c r="I65"/>
  <c r="I61"/>
  <c r="I57"/>
  <c r="I53"/>
  <c r="I49"/>
  <c r="I45"/>
  <c r="I36"/>
  <c r="I28"/>
  <c r="I22"/>
  <c r="I41"/>
  <c r="I37"/>
  <c r="I33"/>
  <c r="I29"/>
  <c r="P8" i="2"/>
  <c r="O5"/>
  <c r="O9" s="1"/>
  <c r="N7"/>
  <c r="L10" i="26"/>
  <c r="K7"/>
  <c r="L5"/>
  <c r="L8"/>
  <c r="N2"/>
  <c r="J78" i="36" l="1"/>
  <c r="J74"/>
  <c r="J70"/>
  <c r="J66"/>
  <c r="J62"/>
  <c r="J58"/>
  <c r="J54"/>
  <c r="J50"/>
  <c r="J46"/>
  <c r="J42"/>
  <c r="J38"/>
  <c r="J34"/>
  <c r="J30"/>
  <c r="J26"/>
  <c r="J22"/>
  <c r="J79"/>
  <c r="J75"/>
  <c r="J71"/>
  <c r="J67"/>
  <c r="J63"/>
  <c r="J59"/>
  <c r="J55"/>
  <c r="J51"/>
  <c r="J47"/>
  <c r="J43"/>
  <c r="J39"/>
  <c r="J35"/>
  <c r="J31"/>
  <c r="J27"/>
  <c r="J23"/>
  <c r="J80"/>
  <c r="J76"/>
  <c r="J72"/>
  <c r="J68"/>
  <c r="J64"/>
  <c r="J60"/>
  <c r="J56"/>
  <c r="J52"/>
  <c r="J48"/>
  <c r="J44"/>
  <c r="J40"/>
  <c r="J36"/>
  <c r="J32"/>
  <c r="J28"/>
  <c r="J24"/>
  <c r="J81"/>
  <c r="J77"/>
  <c r="J73"/>
  <c r="J69"/>
  <c r="J65"/>
  <c r="J61"/>
  <c r="J57"/>
  <c r="J53"/>
  <c r="J49"/>
  <c r="J45"/>
  <c r="J41"/>
  <c r="J37"/>
  <c r="J33"/>
  <c r="J29"/>
  <c r="J25"/>
  <c r="O8"/>
  <c r="Q10"/>
  <c r="K14"/>
  <c r="K79" s="1"/>
  <c r="K12"/>
  <c r="K81"/>
  <c r="K74"/>
  <c r="K66"/>
  <c r="K58"/>
  <c r="K53"/>
  <c r="K49"/>
  <c r="K45"/>
  <c r="K41"/>
  <c r="K37"/>
  <c r="K33"/>
  <c r="K29"/>
  <c r="K25"/>
  <c r="K75"/>
  <c r="K67"/>
  <c r="K59"/>
  <c r="K78"/>
  <c r="K72"/>
  <c r="K64"/>
  <c r="K56"/>
  <c r="K52"/>
  <c r="K48"/>
  <c r="K44"/>
  <c r="K40"/>
  <c r="K36"/>
  <c r="K32"/>
  <c r="K28"/>
  <c r="K24"/>
  <c r="K73"/>
  <c r="K65"/>
  <c r="K57"/>
  <c r="O2"/>
  <c r="L7"/>
  <c r="M5"/>
  <c r="L9"/>
  <c r="J49" i="35"/>
  <c r="J53"/>
  <c r="J57"/>
  <c r="J61"/>
  <c r="J65"/>
  <c r="J69"/>
  <c r="J73"/>
  <c r="J77"/>
  <c r="J81"/>
  <c r="J24"/>
  <c r="J28"/>
  <c r="J32"/>
  <c r="J36"/>
  <c r="J40"/>
  <c r="J44"/>
  <c r="J48"/>
  <c r="J52"/>
  <c r="J56"/>
  <c r="J60"/>
  <c r="J64"/>
  <c r="J68"/>
  <c r="J72"/>
  <c r="J76"/>
  <c r="M7"/>
  <c r="N5"/>
  <c r="N2"/>
  <c r="L9"/>
  <c r="M8"/>
  <c r="L12"/>
  <c r="M10"/>
  <c r="K12"/>
  <c r="K14" s="1"/>
  <c r="M7" i="34"/>
  <c r="N5"/>
  <c r="O10"/>
  <c r="O8"/>
  <c r="N9"/>
  <c r="N2"/>
  <c r="M14"/>
  <c r="M80" s="1"/>
  <c r="L22"/>
  <c r="L24"/>
  <c r="L26"/>
  <c r="L28"/>
  <c r="L30"/>
  <c r="L32"/>
  <c r="L34"/>
  <c r="L36"/>
  <c r="L38"/>
  <c r="L40"/>
  <c r="L42"/>
  <c r="L44"/>
  <c r="L46"/>
  <c r="L48"/>
  <c r="L50"/>
  <c r="L52"/>
  <c r="L55"/>
  <c r="L56"/>
  <c r="L58"/>
  <c r="L60"/>
  <c r="L62"/>
  <c r="L64"/>
  <c r="L66"/>
  <c r="L68"/>
  <c r="L70"/>
  <c r="L72"/>
  <c r="L74"/>
  <c r="L76"/>
  <c r="L78"/>
  <c r="L80"/>
  <c r="L23"/>
  <c r="L25"/>
  <c r="L27"/>
  <c r="L29"/>
  <c r="L31"/>
  <c r="L33"/>
  <c r="L35"/>
  <c r="L37"/>
  <c r="L39"/>
  <c r="L41"/>
  <c r="L43"/>
  <c r="L45"/>
  <c r="L47"/>
  <c r="L49"/>
  <c r="L51"/>
  <c r="L53"/>
  <c r="L54"/>
  <c r="L57"/>
  <c r="L59"/>
  <c r="L61"/>
  <c r="L63"/>
  <c r="L65"/>
  <c r="L67"/>
  <c r="L69"/>
  <c r="L71"/>
  <c r="L73"/>
  <c r="L75"/>
  <c r="L77"/>
  <c r="L79"/>
  <c r="K70" i="33"/>
  <c r="K78"/>
  <c r="J80"/>
  <c r="J76"/>
  <c r="J72"/>
  <c r="J68"/>
  <c r="J64"/>
  <c r="J60"/>
  <c r="J55"/>
  <c r="J51"/>
  <c r="J47"/>
  <c r="J43"/>
  <c r="J39"/>
  <c r="J35"/>
  <c r="J57"/>
  <c r="J28"/>
  <c r="J24"/>
  <c r="J81"/>
  <c r="J77"/>
  <c r="J73"/>
  <c r="J69"/>
  <c r="J65"/>
  <c r="J61"/>
  <c r="J56"/>
  <c r="J52"/>
  <c r="J48"/>
  <c r="J44"/>
  <c r="J40"/>
  <c r="J36"/>
  <c r="J32"/>
  <c r="J29"/>
  <c r="J25"/>
  <c r="J78"/>
  <c r="J74"/>
  <c r="J70"/>
  <c r="J66"/>
  <c r="J62"/>
  <c r="J58"/>
  <c r="J53"/>
  <c r="J49"/>
  <c r="J45"/>
  <c r="J41"/>
  <c r="J37"/>
  <c r="J33"/>
  <c r="J30"/>
  <c r="J26"/>
  <c r="J22"/>
  <c r="J79"/>
  <c r="J75"/>
  <c r="J71"/>
  <c r="J67"/>
  <c r="J63"/>
  <c r="J59"/>
  <c r="J54"/>
  <c r="J50"/>
  <c r="J46"/>
  <c r="J42"/>
  <c r="J38"/>
  <c r="J34"/>
  <c r="J31"/>
  <c r="J27"/>
  <c r="J23"/>
  <c r="L7"/>
  <c r="M5"/>
  <c r="O2"/>
  <c r="M9"/>
  <c r="N8"/>
  <c r="M12"/>
  <c r="N10"/>
  <c r="K44"/>
  <c r="K48"/>
  <c r="K52"/>
  <c r="K56"/>
  <c r="K60"/>
  <c r="K64"/>
  <c r="K68"/>
  <c r="K72"/>
  <c r="K76"/>
  <c r="L9"/>
  <c r="L12" i="32"/>
  <c r="L14" s="1"/>
  <c r="O2"/>
  <c r="O10"/>
  <c r="N8"/>
  <c r="K12"/>
  <c r="K14" s="1"/>
  <c r="L7"/>
  <c r="M5"/>
  <c r="K75" i="31"/>
  <c r="K71"/>
  <c r="K70"/>
  <c r="K58"/>
  <c r="K50"/>
  <c r="K59"/>
  <c r="K51"/>
  <c r="K44"/>
  <c r="K36"/>
  <c r="K28"/>
  <c r="K47"/>
  <c r="K39"/>
  <c r="K31"/>
  <c r="K23"/>
  <c r="K77"/>
  <c r="K69"/>
  <c r="K76"/>
  <c r="K68"/>
  <c r="K60"/>
  <c r="K52"/>
  <c r="K61"/>
  <c r="K53"/>
  <c r="K46"/>
  <c r="K38"/>
  <c r="K30"/>
  <c r="K22"/>
  <c r="K41"/>
  <c r="K33"/>
  <c r="K25"/>
  <c r="K79"/>
  <c r="K78"/>
  <c r="K62"/>
  <c r="K54"/>
  <c r="K63"/>
  <c r="K55"/>
  <c r="K48"/>
  <c r="K40"/>
  <c r="K32"/>
  <c r="K24"/>
  <c r="K43"/>
  <c r="K35"/>
  <c r="K27"/>
  <c r="K81"/>
  <c r="K73"/>
  <c r="K80"/>
  <c r="K72"/>
  <c r="K64"/>
  <c r="K56"/>
  <c r="K65"/>
  <c r="K57"/>
  <c r="K49"/>
  <c r="K42"/>
  <c r="K34"/>
  <c r="K26"/>
  <c r="K45"/>
  <c r="K37"/>
  <c r="K29"/>
  <c r="J74"/>
  <c r="J70"/>
  <c r="J71"/>
  <c r="J55"/>
  <c r="J56"/>
  <c r="J39"/>
  <c r="J23"/>
  <c r="J34"/>
  <c r="J80"/>
  <c r="J81"/>
  <c r="J65"/>
  <c r="J49"/>
  <c r="J50"/>
  <c r="J33"/>
  <c r="J48"/>
  <c r="J40"/>
  <c r="J32"/>
  <c r="J24"/>
  <c r="J63"/>
  <c r="J64"/>
  <c r="J47"/>
  <c r="J31"/>
  <c r="J42"/>
  <c r="J26"/>
  <c r="J72"/>
  <c r="J73"/>
  <c r="J57"/>
  <c r="J58"/>
  <c r="J41"/>
  <c r="J25"/>
  <c r="J44"/>
  <c r="J36"/>
  <c r="J28"/>
  <c r="J78"/>
  <c r="J79"/>
  <c r="L12"/>
  <c r="L14" s="1"/>
  <c r="N8"/>
  <c r="L7"/>
  <c r="M5"/>
  <c r="M9" s="1"/>
  <c r="R10"/>
  <c r="P2"/>
  <c r="J29"/>
  <c r="J37"/>
  <c r="J45"/>
  <c r="J54"/>
  <c r="J62"/>
  <c r="J53"/>
  <c r="J61"/>
  <c r="J69"/>
  <c r="J77"/>
  <c r="J68"/>
  <c r="J76"/>
  <c r="J22"/>
  <c r="J30"/>
  <c r="J38"/>
  <c r="J46"/>
  <c r="J27"/>
  <c r="J35"/>
  <c r="J43"/>
  <c r="J52"/>
  <c r="J60"/>
  <c r="J51"/>
  <c r="J59"/>
  <c r="J67"/>
  <c r="J75"/>
  <c r="J66"/>
  <c r="K66"/>
  <c r="K74"/>
  <c r="K67"/>
  <c r="J28" i="30"/>
  <c r="J36"/>
  <c r="J44"/>
  <c r="J25"/>
  <c r="J33"/>
  <c r="J41"/>
  <c r="J49"/>
  <c r="J57"/>
  <c r="J65"/>
  <c r="J56"/>
  <c r="J64"/>
  <c r="J73"/>
  <c r="J81"/>
  <c r="J72"/>
  <c r="J80"/>
  <c r="J26"/>
  <c r="J34"/>
  <c r="J42"/>
  <c r="J23"/>
  <c r="J31"/>
  <c r="J39"/>
  <c r="J47"/>
  <c r="J55"/>
  <c r="J63"/>
  <c r="J54"/>
  <c r="J62"/>
  <c r="J71"/>
  <c r="J79"/>
  <c r="J70"/>
  <c r="P2"/>
  <c r="K12"/>
  <c r="K14" s="1"/>
  <c r="L7"/>
  <c r="M5"/>
  <c r="L9"/>
  <c r="M8"/>
  <c r="L12"/>
  <c r="M10"/>
  <c r="J72" i="29"/>
  <c r="J80"/>
  <c r="J26"/>
  <c r="J34"/>
  <c r="J42"/>
  <c r="J23"/>
  <c r="J31"/>
  <c r="J39"/>
  <c r="J47"/>
  <c r="J55"/>
  <c r="J63"/>
  <c r="J54"/>
  <c r="J62"/>
  <c r="J71"/>
  <c r="J79"/>
  <c r="J70"/>
  <c r="L9"/>
  <c r="M8"/>
  <c r="K14"/>
  <c r="K79" s="1"/>
  <c r="K75"/>
  <c r="K67"/>
  <c r="K74"/>
  <c r="K66"/>
  <c r="K59"/>
  <c r="K51"/>
  <c r="K60"/>
  <c r="K52"/>
  <c r="K44"/>
  <c r="K36"/>
  <c r="K28"/>
  <c r="K47"/>
  <c r="K39"/>
  <c r="K31"/>
  <c r="K23"/>
  <c r="K77"/>
  <c r="K69"/>
  <c r="K76"/>
  <c r="K68"/>
  <c r="K61"/>
  <c r="K53"/>
  <c r="K62"/>
  <c r="K54"/>
  <c r="K46"/>
  <c r="K38"/>
  <c r="K30"/>
  <c r="K22"/>
  <c r="K41"/>
  <c r="K33"/>
  <c r="K25"/>
  <c r="M10"/>
  <c r="L7"/>
  <c r="M5"/>
  <c r="P2"/>
  <c r="J76" i="28"/>
  <c r="J68"/>
  <c r="J77"/>
  <c r="J69"/>
  <c r="J60"/>
  <c r="J52"/>
  <c r="J61"/>
  <c r="J53"/>
  <c r="J45"/>
  <c r="J37"/>
  <c r="J29"/>
  <c r="J48"/>
  <c r="J40"/>
  <c r="J32"/>
  <c r="J24"/>
  <c r="J74"/>
  <c r="J66"/>
  <c r="J75"/>
  <c r="J67"/>
  <c r="J58"/>
  <c r="J50"/>
  <c r="J59"/>
  <c r="J51"/>
  <c r="J43"/>
  <c r="J35"/>
  <c r="J27"/>
  <c r="J46"/>
  <c r="J38"/>
  <c r="J30"/>
  <c r="J22"/>
  <c r="J80"/>
  <c r="J72"/>
  <c r="J81"/>
  <c r="J73"/>
  <c r="J64"/>
  <c r="J56"/>
  <c r="J65"/>
  <c r="J57"/>
  <c r="J49"/>
  <c r="J41"/>
  <c r="J33"/>
  <c r="J25"/>
  <c r="J44"/>
  <c r="J36"/>
  <c r="J28"/>
  <c r="J78"/>
  <c r="J70"/>
  <c r="J79"/>
  <c r="J71"/>
  <c r="J62"/>
  <c r="J54"/>
  <c r="J63"/>
  <c r="J55"/>
  <c r="J47"/>
  <c r="J39"/>
  <c r="J31"/>
  <c r="J23"/>
  <c r="J42"/>
  <c r="J34"/>
  <c r="J26"/>
  <c r="O2"/>
  <c r="M10"/>
  <c r="L7"/>
  <c r="M5"/>
  <c r="L9"/>
  <c r="M8"/>
  <c r="K12"/>
  <c r="K14" s="1"/>
  <c r="K25" i="2"/>
  <c r="K29"/>
  <c r="K33"/>
  <c r="K37"/>
  <c r="K41"/>
  <c r="K45"/>
  <c r="K49"/>
  <c r="K53"/>
  <c r="K57"/>
  <c r="K61"/>
  <c r="K65"/>
  <c r="K69"/>
  <c r="K73"/>
  <c r="K77"/>
  <c r="K81"/>
  <c r="K23"/>
  <c r="K26"/>
  <c r="K30"/>
  <c r="K34"/>
  <c r="K38"/>
  <c r="K42"/>
  <c r="K46"/>
  <c r="K50"/>
  <c r="K54"/>
  <c r="K58"/>
  <c r="K62"/>
  <c r="K66"/>
  <c r="K70"/>
  <c r="K74"/>
  <c r="K78"/>
  <c r="K22"/>
  <c r="K27"/>
  <c r="K31"/>
  <c r="K35"/>
  <c r="K39"/>
  <c r="K43"/>
  <c r="K47"/>
  <c r="K51"/>
  <c r="K55"/>
  <c r="K59"/>
  <c r="K63"/>
  <c r="K67"/>
  <c r="K71"/>
  <c r="K75"/>
  <c r="K79"/>
  <c r="K24"/>
  <c r="K28"/>
  <c r="K32"/>
  <c r="K36"/>
  <c r="K40"/>
  <c r="K44"/>
  <c r="K48"/>
  <c r="K52"/>
  <c r="K56"/>
  <c r="K60"/>
  <c r="K64"/>
  <c r="K68"/>
  <c r="K72"/>
  <c r="K76"/>
  <c r="K80"/>
  <c r="M10"/>
  <c r="L12"/>
  <c r="L14" s="1"/>
  <c r="M9" i="27"/>
  <c r="N8"/>
  <c r="M7"/>
  <c r="N5"/>
  <c r="N2"/>
  <c r="L12"/>
  <c r="L14" s="1"/>
  <c r="K79"/>
  <c r="K75"/>
  <c r="K71"/>
  <c r="K80"/>
  <c r="K76"/>
  <c r="K72"/>
  <c r="K68"/>
  <c r="K65"/>
  <c r="K61"/>
  <c r="K57"/>
  <c r="K53"/>
  <c r="K67"/>
  <c r="K62"/>
  <c r="K58"/>
  <c r="K54"/>
  <c r="K50"/>
  <c r="K46"/>
  <c r="K42"/>
  <c r="K38"/>
  <c r="K34"/>
  <c r="K30"/>
  <c r="K26"/>
  <c r="K22"/>
  <c r="K47"/>
  <c r="K43"/>
  <c r="K39"/>
  <c r="K35"/>
  <c r="K31"/>
  <c r="K27"/>
  <c r="K23"/>
  <c r="K81"/>
  <c r="K77"/>
  <c r="K73"/>
  <c r="K69"/>
  <c r="K78"/>
  <c r="K74"/>
  <c r="K70"/>
  <c r="K66"/>
  <c r="K63"/>
  <c r="K59"/>
  <c r="K55"/>
  <c r="K51"/>
  <c r="K64"/>
  <c r="K60"/>
  <c r="K56"/>
  <c r="K52"/>
  <c r="K48"/>
  <c r="K44"/>
  <c r="K40"/>
  <c r="K36"/>
  <c r="K32"/>
  <c r="K28"/>
  <c r="K24"/>
  <c r="K49"/>
  <c r="K45"/>
  <c r="K41"/>
  <c r="K37"/>
  <c r="K33"/>
  <c r="K29"/>
  <c r="K25"/>
  <c r="P10"/>
  <c r="L9" i="26"/>
  <c r="J24"/>
  <c r="J28"/>
  <c r="J32"/>
  <c r="J36"/>
  <c r="J40"/>
  <c r="J25"/>
  <c r="J33"/>
  <c r="J41"/>
  <c r="J46"/>
  <c r="J50"/>
  <c r="J54"/>
  <c r="J58"/>
  <c r="J62"/>
  <c r="J23"/>
  <c r="J31"/>
  <c r="J39"/>
  <c r="J45"/>
  <c r="J49"/>
  <c r="J53"/>
  <c r="J57"/>
  <c r="J61"/>
  <c r="J65"/>
  <c r="J69"/>
  <c r="J73"/>
  <c r="J77"/>
  <c r="J81"/>
  <c r="J68"/>
  <c r="J72"/>
  <c r="J76"/>
  <c r="J80"/>
  <c r="J22"/>
  <c r="J26"/>
  <c r="J30"/>
  <c r="J34"/>
  <c r="J38"/>
  <c r="J42"/>
  <c r="J29"/>
  <c r="J37"/>
  <c r="J44"/>
  <c r="J48"/>
  <c r="J52"/>
  <c r="J56"/>
  <c r="J60"/>
  <c r="J64"/>
  <c r="J27"/>
  <c r="J35"/>
  <c r="J43"/>
  <c r="J47"/>
  <c r="J51"/>
  <c r="J55"/>
  <c r="J59"/>
  <c r="J63"/>
  <c r="J67"/>
  <c r="J71"/>
  <c r="J75"/>
  <c r="J79"/>
  <c r="J66"/>
  <c r="J70"/>
  <c r="J74"/>
  <c r="J78"/>
  <c r="K12"/>
  <c r="K14" s="1"/>
  <c r="O7" i="2"/>
  <c r="P5"/>
  <c r="Q8"/>
  <c r="P9"/>
  <c r="O2" i="26"/>
  <c r="M8"/>
  <c r="L7"/>
  <c r="M5"/>
  <c r="M10"/>
  <c r="K61" i="36" l="1"/>
  <c r="K69"/>
  <c r="K22"/>
  <c r="K26"/>
  <c r="K30"/>
  <c r="K34"/>
  <c r="K38"/>
  <c r="K42"/>
  <c r="K46"/>
  <c r="K50"/>
  <c r="K54"/>
  <c r="K60"/>
  <c r="K68"/>
  <c r="K76"/>
  <c r="K80"/>
  <c r="K63"/>
  <c r="K71"/>
  <c r="K23"/>
  <c r="K27"/>
  <c r="K31"/>
  <c r="K35"/>
  <c r="K39"/>
  <c r="K43"/>
  <c r="K47"/>
  <c r="K51"/>
  <c r="K55"/>
  <c r="K62"/>
  <c r="K70"/>
  <c r="K77"/>
  <c r="M7"/>
  <c r="N5"/>
  <c r="M9"/>
  <c r="P2"/>
  <c r="L12"/>
  <c r="L14" s="1"/>
  <c r="R10"/>
  <c r="P8"/>
  <c r="K78" i="35"/>
  <c r="K74"/>
  <c r="K70"/>
  <c r="K66"/>
  <c r="K62"/>
  <c r="K58"/>
  <c r="K54"/>
  <c r="K50"/>
  <c r="K46"/>
  <c r="K42"/>
  <c r="K38"/>
  <c r="K34"/>
  <c r="K30"/>
  <c r="K26"/>
  <c r="K22"/>
  <c r="K79"/>
  <c r="K75"/>
  <c r="K71"/>
  <c r="K67"/>
  <c r="K63"/>
  <c r="K59"/>
  <c r="K55"/>
  <c r="K51"/>
  <c r="K47"/>
  <c r="K43"/>
  <c r="K39"/>
  <c r="K35"/>
  <c r="K31"/>
  <c r="K27"/>
  <c r="K23"/>
  <c r="K80"/>
  <c r="K76"/>
  <c r="K72"/>
  <c r="K68"/>
  <c r="K64"/>
  <c r="K60"/>
  <c r="K56"/>
  <c r="K52"/>
  <c r="K48"/>
  <c r="K44"/>
  <c r="K40"/>
  <c r="K36"/>
  <c r="K32"/>
  <c r="K28"/>
  <c r="K24"/>
  <c r="K81"/>
  <c r="K77"/>
  <c r="K73"/>
  <c r="K69"/>
  <c r="K65"/>
  <c r="K61"/>
  <c r="K57"/>
  <c r="K53"/>
  <c r="K49"/>
  <c r="K45"/>
  <c r="K41"/>
  <c r="K37"/>
  <c r="K33"/>
  <c r="K29"/>
  <c r="K25"/>
  <c r="N10"/>
  <c r="N8"/>
  <c r="M9"/>
  <c r="O2"/>
  <c r="L14"/>
  <c r="L80" s="1"/>
  <c r="L74"/>
  <c r="L66"/>
  <c r="L58"/>
  <c r="L50"/>
  <c r="L42"/>
  <c r="L34"/>
  <c r="L26"/>
  <c r="L79"/>
  <c r="L71"/>
  <c r="L63"/>
  <c r="L55"/>
  <c r="L47"/>
  <c r="L39"/>
  <c r="L31"/>
  <c r="L23"/>
  <c r="N7"/>
  <c r="O5"/>
  <c r="P8" i="34"/>
  <c r="P10"/>
  <c r="M56"/>
  <c r="M58"/>
  <c r="M60"/>
  <c r="M62"/>
  <c r="M64"/>
  <c r="M66"/>
  <c r="M68"/>
  <c r="M22"/>
  <c r="M24"/>
  <c r="M26"/>
  <c r="M28"/>
  <c r="M30"/>
  <c r="M32"/>
  <c r="M34"/>
  <c r="M36"/>
  <c r="M38"/>
  <c r="M40"/>
  <c r="M42"/>
  <c r="M44"/>
  <c r="M46"/>
  <c r="M48"/>
  <c r="M50"/>
  <c r="M52"/>
  <c r="M54"/>
  <c r="M69"/>
  <c r="M71"/>
  <c r="M73"/>
  <c r="M75"/>
  <c r="M77"/>
  <c r="M79"/>
  <c r="M81"/>
  <c r="O2"/>
  <c r="N7"/>
  <c r="O5"/>
  <c r="O9" s="1"/>
  <c r="M57"/>
  <c r="M59"/>
  <c r="M61"/>
  <c r="M63"/>
  <c r="M65"/>
  <c r="M67"/>
  <c r="M23"/>
  <c r="M25"/>
  <c r="M27"/>
  <c r="M29"/>
  <c r="M31"/>
  <c r="M33"/>
  <c r="M35"/>
  <c r="M37"/>
  <c r="M39"/>
  <c r="M41"/>
  <c r="M43"/>
  <c r="M45"/>
  <c r="M47"/>
  <c r="M49"/>
  <c r="M51"/>
  <c r="M53"/>
  <c r="M55"/>
  <c r="M70"/>
  <c r="M72"/>
  <c r="M74"/>
  <c r="M76"/>
  <c r="M78"/>
  <c r="N12"/>
  <c r="N14" s="1"/>
  <c r="L12" i="33"/>
  <c r="L14" s="1"/>
  <c r="O10"/>
  <c r="O8"/>
  <c r="P2"/>
  <c r="M14"/>
  <c r="M80" s="1"/>
  <c r="M74"/>
  <c r="M70"/>
  <c r="M66"/>
  <c r="M62"/>
  <c r="M58"/>
  <c r="M54"/>
  <c r="M50"/>
  <c r="M46"/>
  <c r="M42"/>
  <c r="M38"/>
  <c r="M36"/>
  <c r="M34"/>
  <c r="M32"/>
  <c r="M30"/>
  <c r="M28"/>
  <c r="M26"/>
  <c r="M24"/>
  <c r="M22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7"/>
  <c r="N5"/>
  <c r="K79" i="32"/>
  <c r="K71"/>
  <c r="K63"/>
  <c r="K80"/>
  <c r="K72"/>
  <c r="K64"/>
  <c r="K56"/>
  <c r="K52"/>
  <c r="K48"/>
  <c r="K44"/>
  <c r="K40"/>
  <c r="K36"/>
  <c r="K32"/>
  <c r="K28"/>
  <c r="K24"/>
  <c r="K81"/>
  <c r="K73"/>
  <c r="K65"/>
  <c r="K57"/>
  <c r="K74"/>
  <c r="K66"/>
  <c r="K58"/>
  <c r="K53"/>
  <c r="K49"/>
  <c r="K45"/>
  <c r="K41"/>
  <c r="K37"/>
  <c r="K33"/>
  <c r="K29"/>
  <c r="K25"/>
  <c r="K67"/>
  <c r="K76"/>
  <c r="K60"/>
  <c r="K50"/>
  <c r="K42"/>
  <c r="K34"/>
  <c r="K30"/>
  <c r="K22"/>
  <c r="K69"/>
  <c r="K78"/>
  <c r="K62"/>
  <c r="K51"/>
  <c r="K43"/>
  <c r="K35"/>
  <c r="K27"/>
  <c r="K75"/>
  <c r="K59"/>
  <c r="K68"/>
  <c r="K54"/>
  <c r="K46"/>
  <c r="K38"/>
  <c r="K26"/>
  <c r="K77"/>
  <c r="K61"/>
  <c r="K70"/>
  <c r="K55"/>
  <c r="K47"/>
  <c r="K39"/>
  <c r="K31"/>
  <c r="K23"/>
  <c r="L80"/>
  <c r="L76"/>
  <c r="L72"/>
  <c r="L68"/>
  <c r="L64"/>
  <c r="L60"/>
  <c r="L56"/>
  <c r="L52"/>
  <c r="L48"/>
  <c r="L44"/>
  <c r="L40"/>
  <c r="L36"/>
  <c r="L32"/>
  <c r="L28"/>
  <c r="L24"/>
  <c r="L79"/>
  <c r="L75"/>
  <c r="L71"/>
  <c r="L67"/>
  <c r="L63"/>
  <c r="L59"/>
  <c r="L55"/>
  <c r="L51"/>
  <c r="L47"/>
  <c r="L43"/>
  <c r="L39"/>
  <c r="L35"/>
  <c r="L31"/>
  <c r="L27"/>
  <c r="L23"/>
  <c r="L81"/>
  <c r="L77"/>
  <c r="L73"/>
  <c r="L69"/>
  <c r="L65"/>
  <c r="L57"/>
  <c r="L53"/>
  <c r="L45"/>
  <c r="L37"/>
  <c r="L29"/>
  <c r="L78"/>
  <c r="L74"/>
  <c r="L70"/>
  <c r="L66"/>
  <c r="L62"/>
  <c r="L58"/>
  <c r="L54"/>
  <c r="L50"/>
  <c r="L46"/>
  <c r="L42"/>
  <c r="L38"/>
  <c r="L34"/>
  <c r="L30"/>
  <c r="L26"/>
  <c r="L22"/>
  <c r="L61"/>
  <c r="L49"/>
  <c r="L41"/>
  <c r="L33"/>
  <c r="L25"/>
  <c r="O8"/>
  <c r="P2"/>
  <c r="M7"/>
  <c r="N5"/>
  <c r="P10"/>
  <c r="M9"/>
  <c r="L22" i="31"/>
  <c r="L76"/>
  <c r="L68"/>
  <c r="L77"/>
  <c r="L69"/>
  <c r="L61"/>
  <c r="L53"/>
  <c r="L62"/>
  <c r="L54"/>
  <c r="L45"/>
  <c r="L37"/>
  <c r="L29"/>
  <c r="L48"/>
  <c r="L40"/>
  <c r="L32"/>
  <c r="L24"/>
  <c r="L74"/>
  <c r="L66"/>
  <c r="L75"/>
  <c r="L67"/>
  <c r="L59"/>
  <c r="L51"/>
  <c r="L60"/>
  <c r="L52"/>
  <c r="L39"/>
  <c r="L31"/>
  <c r="L23"/>
  <c r="L42"/>
  <c r="L34"/>
  <c r="L26"/>
  <c r="L43"/>
  <c r="L80"/>
  <c r="L72"/>
  <c r="L81"/>
  <c r="L73"/>
  <c r="L65"/>
  <c r="L57"/>
  <c r="L49"/>
  <c r="L58"/>
  <c r="L50"/>
  <c r="L41"/>
  <c r="L33"/>
  <c r="L25"/>
  <c r="L44"/>
  <c r="L36"/>
  <c r="L28"/>
  <c r="L78"/>
  <c r="L70"/>
  <c r="L79"/>
  <c r="L71"/>
  <c r="L63"/>
  <c r="L55"/>
  <c r="L64"/>
  <c r="L56"/>
  <c r="L47"/>
  <c r="L35"/>
  <c r="L27"/>
  <c r="L46"/>
  <c r="L38"/>
  <c r="L30"/>
  <c r="M12"/>
  <c r="M14" s="1"/>
  <c r="Q2"/>
  <c r="S10"/>
  <c r="M7"/>
  <c r="N5"/>
  <c r="O8"/>
  <c r="N9"/>
  <c r="K79" i="30"/>
  <c r="K71"/>
  <c r="K78"/>
  <c r="K70"/>
  <c r="K63"/>
  <c r="K55"/>
  <c r="K64"/>
  <c r="K56"/>
  <c r="K48"/>
  <c r="K40"/>
  <c r="K32"/>
  <c r="K24"/>
  <c r="K43"/>
  <c r="K35"/>
  <c r="K27"/>
  <c r="K81"/>
  <c r="K73"/>
  <c r="K80"/>
  <c r="K72"/>
  <c r="K65"/>
  <c r="K57"/>
  <c r="K49"/>
  <c r="K58"/>
  <c r="K50"/>
  <c r="K42"/>
  <c r="K34"/>
  <c r="K26"/>
  <c r="K45"/>
  <c r="K37"/>
  <c r="K29"/>
  <c r="K75"/>
  <c r="K67"/>
  <c r="K74"/>
  <c r="K66"/>
  <c r="K59"/>
  <c r="K51"/>
  <c r="K60"/>
  <c r="K52"/>
  <c r="K44"/>
  <c r="K36"/>
  <c r="K28"/>
  <c r="K47"/>
  <c r="K39"/>
  <c r="K31"/>
  <c r="K23"/>
  <c r="K77"/>
  <c r="K69"/>
  <c r="K76"/>
  <c r="K68"/>
  <c r="K61"/>
  <c r="K53"/>
  <c r="K62"/>
  <c r="K54"/>
  <c r="K46"/>
  <c r="K38"/>
  <c r="K30"/>
  <c r="K22"/>
  <c r="K41"/>
  <c r="K33"/>
  <c r="K25"/>
  <c r="N10"/>
  <c r="M9"/>
  <c r="N8"/>
  <c r="N5"/>
  <c r="M7"/>
  <c r="L14"/>
  <c r="L78" s="1"/>
  <c r="L74"/>
  <c r="L66"/>
  <c r="L75"/>
  <c r="L67"/>
  <c r="L58"/>
  <c r="L50"/>
  <c r="L59"/>
  <c r="L51"/>
  <c r="L43"/>
  <c r="L35"/>
  <c r="L27"/>
  <c r="L46"/>
  <c r="L38"/>
  <c r="L30"/>
  <c r="L22"/>
  <c r="L76"/>
  <c r="L68"/>
  <c r="L77"/>
  <c r="L69"/>
  <c r="L60"/>
  <c r="L52"/>
  <c r="L61"/>
  <c r="L53"/>
  <c r="L45"/>
  <c r="L37"/>
  <c r="L29"/>
  <c r="L48"/>
  <c r="L40"/>
  <c r="L32"/>
  <c r="L24"/>
  <c r="Q2"/>
  <c r="M7" i="29"/>
  <c r="N5"/>
  <c r="N10"/>
  <c r="Q2"/>
  <c r="M9"/>
  <c r="N8"/>
  <c r="L12"/>
  <c r="L14" s="1"/>
  <c r="K29"/>
  <c r="K37"/>
  <c r="K45"/>
  <c r="K26"/>
  <c r="K34"/>
  <c r="K42"/>
  <c r="K50"/>
  <c r="K58"/>
  <c r="K49"/>
  <c r="K57"/>
  <c r="K65"/>
  <c r="K72"/>
  <c r="K80"/>
  <c r="K73"/>
  <c r="K81"/>
  <c r="K27"/>
  <c r="K35"/>
  <c r="K43"/>
  <c r="K24"/>
  <c r="K32"/>
  <c r="K40"/>
  <c r="K48"/>
  <c r="K56"/>
  <c r="K64"/>
  <c r="K55"/>
  <c r="K63"/>
  <c r="K70"/>
  <c r="K78"/>
  <c r="K71"/>
  <c r="K79" i="28"/>
  <c r="K71"/>
  <c r="K78"/>
  <c r="K70"/>
  <c r="K63"/>
  <c r="K55"/>
  <c r="K62"/>
  <c r="K54"/>
  <c r="K46"/>
  <c r="K38"/>
  <c r="K30"/>
  <c r="K22"/>
  <c r="K43"/>
  <c r="K35"/>
  <c r="K27"/>
  <c r="K81"/>
  <c r="K73"/>
  <c r="K80"/>
  <c r="K72"/>
  <c r="K65"/>
  <c r="K57"/>
  <c r="K64"/>
  <c r="K56"/>
  <c r="K48"/>
  <c r="K40"/>
  <c r="K32"/>
  <c r="K24"/>
  <c r="K45"/>
  <c r="K37"/>
  <c r="K29"/>
  <c r="K75"/>
  <c r="K67"/>
  <c r="K74"/>
  <c r="K66"/>
  <c r="K59"/>
  <c r="K51"/>
  <c r="K58"/>
  <c r="K50"/>
  <c r="K42"/>
  <c r="K34"/>
  <c r="K26"/>
  <c r="K47"/>
  <c r="K39"/>
  <c r="K31"/>
  <c r="K23"/>
  <c r="K77"/>
  <c r="K69"/>
  <c r="K76"/>
  <c r="K68"/>
  <c r="K61"/>
  <c r="K53"/>
  <c r="K60"/>
  <c r="K52"/>
  <c r="K44"/>
  <c r="K36"/>
  <c r="K28"/>
  <c r="K49"/>
  <c r="K41"/>
  <c r="K33"/>
  <c r="K25"/>
  <c r="L12"/>
  <c r="L14" s="1"/>
  <c r="M9"/>
  <c r="N8"/>
  <c r="M7"/>
  <c r="N5"/>
  <c r="N10"/>
  <c r="P2"/>
  <c r="L28" i="27"/>
  <c r="L22"/>
  <c r="L30"/>
  <c r="L46"/>
  <c r="L31"/>
  <c r="L47"/>
  <c r="L65"/>
  <c r="L64"/>
  <c r="L79"/>
  <c r="L26"/>
  <c r="L34"/>
  <c r="L42"/>
  <c r="L50"/>
  <c r="L27"/>
  <c r="L35"/>
  <c r="L43"/>
  <c r="L53"/>
  <c r="L61"/>
  <c r="L52"/>
  <c r="L60"/>
  <c r="L67"/>
  <c r="L75"/>
  <c r="L70"/>
  <c r="L78"/>
  <c r="L38"/>
  <c r="L23"/>
  <c r="L39"/>
  <c r="L57"/>
  <c r="L56"/>
  <c r="L71"/>
  <c r="L74"/>
  <c r="L24" i="2"/>
  <c r="L28"/>
  <c r="L32"/>
  <c r="L36"/>
  <c r="L40"/>
  <c r="L44"/>
  <c r="L48"/>
  <c r="L52"/>
  <c r="L56"/>
  <c r="L60"/>
  <c r="L64"/>
  <c r="L68"/>
  <c r="L72"/>
  <c r="L76"/>
  <c r="L80"/>
  <c r="L25"/>
  <c r="L29"/>
  <c r="L33"/>
  <c r="L37"/>
  <c r="L41"/>
  <c r="L45"/>
  <c r="L49"/>
  <c r="L53"/>
  <c r="L57"/>
  <c r="L61"/>
  <c r="L65"/>
  <c r="L69"/>
  <c r="L73"/>
  <c r="L77"/>
  <c r="L81"/>
  <c r="L23"/>
  <c r="L26"/>
  <c r="L30"/>
  <c r="L34"/>
  <c r="L38"/>
  <c r="L42"/>
  <c r="L46"/>
  <c r="L50"/>
  <c r="L54"/>
  <c r="L58"/>
  <c r="L62"/>
  <c r="L66"/>
  <c r="L70"/>
  <c r="L74"/>
  <c r="L78"/>
  <c r="L22"/>
  <c r="L27"/>
  <c r="L31"/>
  <c r="L35"/>
  <c r="L39"/>
  <c r="L43"/>
  <c r="L47"/>
  <c r="L51"/>
  <c r="L55"/>
  <c r="L59"/>
  <c r="L63"/>
  <c r="L67"/>
  <c r="L71"/>
  <c r="L75"/>
  <c r="L79"/>
  <c r="N10"/>
  <c r="M12"/>
  <c r="M14" s="1"/>
  <c r="Q10" i="27"/>
  <c r="N7"/>
  <c r="O5"/>
  <c r="N9"/>
  <c r="O8"/>
  <c r="L76"/>
  <c r="L81"/>
  <c r="L73"/>
  <c r="L66"/>
  <c r="L58"/>
  <c r="L68"/>
  <c r="L59"/>
  <c r="L49"/>
  <c r="L41"/>
  <c r="L33"/>
  <c r="L25"/>
  <c r="L48"/>
  <c r="L40"/>
  <c r="L32"/>
  <c r="L24"/>
  <c r="L80"/>
  <c r="O2"/>
  <c r="M12"/>
  <c r="M14" s="1"/>
  <c r="M79" s="1"/>
  <c r="L72"/>
  <c r="L77"/>
  <c r="L69"/>
  <c r="L62"/>
  <c r="L54"/>
  <c r="L63"/>
  <c r="L55"/>
  <c r="L45"/>
  <c r="L37"/>
  <c r="L29"/>
  <c r="L51"/>
  <c r="L44"/>
  <c r="L36"/>
  <c r="M9" i="26"/>
  <c r="K25"/>
  <c r="K73"/>
  <c r="K81"/>
  <c r="K77"/>
  <c r="K69"/>
  <c r="L12"/>
  <c r="L14" s="1"/>
  <c r="K76"/>
  <c r="K68"/>
  <c r="K79"/>
  <c r="K75"/>
  <c r="K71"/>
  <c r="K67"/>
  <c r="K78"/>
  <c r="K74"/>
  <c r="K70"/>
  <c r="K66"/>
  <c r="K62"/>
  <c r="K58"/>
  <c r="K54"/>
  <c r="K50"/>
  <c r="K46"/>
  <c r="K40"/>
  <c r="K32"/>
  <c r="K24"/>
  <c r="K63"/>
  <c r="K59"/>
  <c r="K55"/>
  <c r="K51"/>
  <c r="K47"/>
  <c r="K42"/>
  <c r="K34"/>
  <c r="K26"/>
  <c r="K43"/>
  <c r="K39"/>
  <c r="K35"/>
  <c r="K31"/>
  <c r="K27"/>
  <c r="K23"/>
  <c r="K80"/>
  <c r="K72"/>
  <c r="K64"/>
  <c r="K60"/>
  <c r="K56"/>
  <c r="K52"/>
  <c r="K48"/>
  <c r="K44"/>
  <c r="K36"/>
  <c r="K28"/>
  <c r="K65"/>
  <c r="K61"/>
  <c r="K57"/>
  <c r="K53"/>
  <c r="K49"/>
  <c r="K45"/>
  <c r="K38"/>
  <c r="K30"/>
  <c r="K22"/>
  <c r="K41"/>
  <c r="K37"/>
  <c r="K33"/>
  <c r="K29"/>
  <c r="R8" i="2"/>
  <c r="Q5"/>
  <c r="Q9" s="1"/>
  <c r="P7"/>
  <c r="N10" i="26"/>
  <c r="M7"/>
  <c r="N5"/>
  <c r="N8"/>
  <c r="P2"/>
  <c r="L78" i="36" l="1"/>
  <c r="L74"/>
  <c r="L70"/>
  <c r="L66"/>
  <c r="L62"/>
  <c r="L58"/>
  <c r="L54"/>
  <c r="L50"/>
  <c r="L46"/>
  <c r="L42"/>
  <c r="L38"/>
  <c r="L34"/>
  <c r="L30"/>
  <c r="L26"/>
  <c r="L22"/>
  <c r="L79"/>
  <c r="L75"/>
  <c r="L71"/>
  <c r="L67"/>
  <c r="L63"/>
  <c r="L59"/>
  <c r="L55"/>
  <c r="L51"/>
  <c r="L47"/>
  <c r="L43"/>
  <c r="L39"/>
  <c r="L35"/>
  <c r="L31"/>
  <c r="L27"/>
  <c r="L23"/>
  <c r="L80"/>
  <c r="L76"/>
  <c r="L72"/>
  <c r="L68"/>
  <c r="L64"/>
  <c r="L60"/>
  <c r="L56"/>
  <c r="L52"/>
  <c r="L48"/>
  <c r="L44"/>
  <c r="L40"/>
  <c r="L36"/>
  <c r="L32"/>
  <c r="L28"/>
  <c r="L24"/>
  <c r="L81"/>
  <c r="L77"/>
  <c r="L73"/>
  <c r="L69"/>
  <c r="L65"/>
  <c r="L61"/>
  <c r="L57"/>
  <c r="L53"/>
  <c r="L49"/>
  <c r="L45"/>
  <c r="L41"/>
  <c r="L37"/>
  <c r="L33"/>
  <c r="L29"/>
  <c r="L25"/>
  <c r="Q8"/>
  <c r="S10"/>
  <c r="M12"/>
  <c r="M14" s="1"/>
  <c r="Q2"/>
  <c r="N7"/>
  <c r="O5"/>
  <c r="N9"/>
  <c r="L27" i="35"/>
  <c r="L35"/>
  <c r="L43"/>
  <c r="L51"/>
  <c r="L59"/>
  <c r="L67"/>
  <c r="L75"/>
  <c r="L22"/>
  <c r="L30"/>
  <c r="L38"/>
  <c r="L46"/>
  <c r="L54"/>
  <c r="L62"/>
  <c r="L70"/>
  <c r="L78"/>
  <c r="P2"/>
  <c r="N9"/>
  <c r="O8"/>
  <c r="N12"/>
  <c r="O10"/>
  <c r="L25"/>
  <c r="L29"/>
  <c r="L33"/>
  <c r="L37"/>
  <c r="L41"/>
  <c r="L45"/>
  <c r="L49"/>
  <c r="L53"/>
  <c r="L57"/>
  <c r="L61"/>
  <c r="L65"/>
  <c r="L69"/>
  <c r="L73"/>
  <c r="L77"/>
  <c r="L81"/>
  <c r="L24"/>
  <c r="L28"/>
  <c r="L32"/>
  <c r="L36"/>
  <c r="L40"/>
  <c r="L44"/>
  <c r="L48"/>
  <c r="L52"/>
  <c r="L56"/>
  <c r="L60"/>
  <c r="L64"/>
  <c r="L68"/>
  <c r="L72"/>
  <c r="L76"/>
  <c r="O7"/>
  <c r="P5"/>
  <c r="M12"/>
  <c r="M14" s="1"/>
  <c r="N81" i="34"/>
  <c r="N79"/>
  <c r="N77"/>
  <c r="N75"/>
  <c r="N73"/>
  <c r="N71"/>
  <c r="N69"/>
  <c r="N67"/>
  <c r="N65"/>
  <c r="N63"/>
  <c r="N61"/>
  <c r="N59"/>
  <c r="N57"/>
  <c r="N54"/>
  <c r="N53"/>
  <c r="N51"/>
  <c r="N49"/>
  <c r="N47"/>
  <c r="N45"/>
  <c r="N43"/>
  <c r="N41"/>
  <c r="N39"/>
  <c r="N37"/>
  <c r="N35"/>
  <c r="N33"/>
  <c r="N31"/>
  <c r="N29"/>
  <c r="N27"/>
  <c r="N25"/>
  <c r="N23"/>
  <c r="N80"/>
  <c r="N78"/>
  <c r="N76"/>
  <c r="N74"/>
  <c r="N72"/>
  <c r="N70"/>
  <c r="N68"/>
  <c r="N66"/>
  <c r="N64"/>
  <c r="N62"/>
  <c r="N60"/>
  <c r="N58"/>
  <c r="N56"/>
  <c r="N55"/>
  <c r="N52"/>
  <c r="N50"/>
  <c r="N48"/>
  <c r="N46"/>
  <c r="N44"/>
  <c r="N42"/>
  <c r="N40"/>
  <c r="N38"/>
  <c r="N36"/>
  <c r="N34"/>
  <c r="N32"/>
  <c r="N30"/>
  <c r="N28"/>
  <c r="N26"/>
  <c r="N24"/>
  <c r="N22"/>
  <c r="O12"/>
  <c r="O14" s="1"/>
  <c r="O7"/>
  <c r="P5"/>
  <c r="P2"/>
  <c r="Q10"/>
  <c r="Q8"/>
  <c r="P9"/>
  <c r="M78" i="33"/>
  <c r="L80"/>
  <c r="L76"/>
  <c r="L72"/>
  <c r="L68"/>
  <c r="L64"/>
  <c r="L60"/>
  <c r="L56"/>
  <c r="L52"/>
  <c r="L48"/>
  <c r="L44"/>
  <c r="L40"/>
  <c r="L36"/>
  <c r="L32"/>
  <c r="L28"/>
  <c r="L24"/>
  <c r="L81"/>
  <c r="L77"/>
  <c r="L73"/>
  <c r="L69"/>
  <c r="L65"/>
  <c r="L61"/>
  <c r="L57"/>
  <c r="L53"/>
  <c r="L49"/>
  <c r="L45"/>
  <c r="L41"/>
  <c r="L37"/>
  <c r="L33"/>
  <c r="L29"/>
  <c r="L25"/>
  <c r="L78"/>
  <c r="L74"/>
  <c r="L70"/>
  <c r="L66"/>
  <c r="L62"/>
  <c r="L58"/>
  <c r="L54"/>
  <c r="L50"/>
  <c r="L46"/>
  <c r="L42"/>
  <c r="L38"/>
  <c r="L34"/>
  <c r="L30"/>
  <c r="L26"/>
  <c r="L22"/>
  <c r="L79"/>
  <c r="L75"/>
  <c r="L71"/>
  <c r="L67"/>
  <c r="L63"/>
  <c r="L59"/>
  <c r="L55"/>
  <c r="L51"/>
  <c r="L47"/>
  <c r="L43"/>
  <c r="L39"/>
  <c r="L35"/>
  <c r="L31"/>
  <c r="L27"/>
  <c r="L23"/>
  <c r="N7"/>
  <c r="O5"/>
  <c r="Q2"/>
  <c r="O9"/>
  <c r="P8"/>
  <c r="O12"/>
  <c r="P10"/>
  <c r="M40"/>
  <c r="M44"/>
  <c r="M48"/>
  <c r="M52"/>
  <c r="M56"/>
  <c r="M60"/>
  <c r="M64"/>
  <c r="M68"/>
  <c r="M72"/>
  <c r="M76"/>
  <c r="N9"/>
  <c r="N7" i="32"/>
  <c r="O5"/>
  <c r="N9"/>
  <c r="Q2"/>
  <c r="M12"/>
  <c r="M14" s="1"/>
  <c r="Q10"/>
  <c r="P8"/>
  <c r="O9"/>
  <c r="M75" i="31"/>
  <c r="M67"/>
  <c r="M74"/>
  <c r="M66"/>
  <c r="M58"/>
  <c r="M50"/>
  <c r="M59"/>
  <c r="M51"/>
  <c r="M42"/>
  <c r="M34"/>
  <c r="M26"/>
  <c r="M47"/>
  <c r="M39"/>
  <c r="M31"/>
  <c r="M23"/>
  <c r="M77"/>
  <c r="M69"/>
  <c r="M76"/>
  <c r="M68"/>
  <c r="M60"/>
  <c r="M52"/>
  <c r="M61"/>
  <c r="M53"/>
  <c r="M44"/>
  <c r="M36"/>
  <c r="M28"/>
  <c r="M49"/>
  <c r="M41"/>
  <c r="M33"/>
  <c r="M25"/>
  <c r="M79"/>
  <c r="M71"/>
  <c r="M78"/>
  <c r="M70"/>
  <c r="M62"/>
  <c r="M54"/>
  <c r="M63"/>
  <c r="M55"/>
  <c r="M46"/>
  <c r="M38"/>
  <c r="M30"/>
  <c r="M22"/>
  <c r="M43"/>
  <c r="M35"/>
  <c r="M27"/>
  <c r="M81"/>
  <c r="M73"/>
  <c r="M80"/>
  <c r="M72"/>
  <c r="M64"/>
  <c r="M56"/>
  <c r="M65"/>
  <c r="M57"/>
  <c r="M48"/>
  <c r="M40"/>
  <c r="M32"/>
  <c r="M24"/>
  <c r="M45"/>
  <c r="M37"/>
  <c r="M29"/>
  <c r="P8"/>
  <c r="N14"/>
  <c r="N74" s="1"/>
  <c r="N12"/>
  <c r="N78"/>
  <c r="N79"/>
  <c r="N63"/>
  <c r="N64"/>
  <c r="N47"/>
  <c r="N31"/>
  <c r="N42"/>
  <c r="N26"/>
  <c r="N72"/>
  <c r="N73"/>
  <c r="N65"/>
  <c r="N57"/>
  <c r="N49"/>
  <c r="N58"/>
  <c r="N50"/>
  <c r="N41"/>
  <c r="N33"/>
  <c r="N25"/>
  <c r="N44"/>
  <c r="N36"/>
  <c r="N28"/>
  <c r="N7"/>
  <c r="O5"/>
  <c r="O9" s="1"/>
  <c r="T10"/>
  <c r="R2"/>
  <c r="N7" i="30"/>
  <c r="O5"/>
  <c r="O10"/>
  <c r="R2"/>
  <c r="N9"/>
  <c r="O8"/>
  <c r="L28"/>
  <c r="L36"/>
  <c r="L44"/>
  <c r="L25"/>
  <c r="L33"/>
  <c r="L41"/>
  <c r="L49"/>
  <c r="L57"/>
  <c r="L65"/>
  <c r="L56"/>
  <c r="L64"/>
  <c r="L73"/>
  <c r="L81"/>
  <c r="L72"/>
  <c r="L80"/>
  <c r="L26"/>
  <c r="L34"/>
  <c r="L42"/>
  <c r="L23"/>
  <c r="L31"/>
  <c r="L39"/>
  <c r="L47"/>
  <c r="L55"/>
  <c r="L63"/>
  <c r="L54"/>
  <c r="L62"/>
  <c r="L71"/>
  <c r="L79"/>
  <c r="L70"/>
  <c r="M12"/>
  <c r="M14" s="1"/>
  <c r="L78" i="29"/>
  <c r="L70"/>
  <c r="L79"/>
  <c r="L71"/>
  <c r="L62"/>
  <c r="L54"/>
  <c r="L63"/>
  <c r="L55"/>
  <c r="L45"/>
  <c r="L37"/>
  <c r="L29"/>
  <c r="L49"/>
  <c r="L42"/>
  <c r="L34"/>
  <c r="L26"/>
  <c r="L80"/>
  <c r="L72"/>
  <c r="L81"/>
  <c r="L73"/>
  <c r="L64"/>
  <c r="L56"/>
  <c r="L65"/>
  <c r="L57"/>
  <c r="L47"/>
  <c r="L39"/>
  <c r="L31"/>
  <c r="L23"/>
  <c r="L44"/>
  <c r="L36"/>
  <c r="L28"/>
  <c r="L74"/>
  <c r="L66"/>
  <c r="L75"/>
  <c r="L67"/>
  <c r="L58"/>
  <c r="L50"/>
  <c r="L59"/>
  <c r="L51"/>
  <c r="L41"/>
  <c r="L33"/>
  <c r="L25"/>
  <c r="L46"/>
  <c r="L38"/>
  <c r="L30"/>
  <c r="L22"/>
  <c r="L76"/>
  <c r="L68"/>
  <c r="L77"/>
  <c r="L69"/>
  <c r="L60"/>
  <c r="L52"/>
  <c r="L61"/>
  <c r="L53"/>
  <c r="L43"/>
  <c r="L35"/>
  <c r="L27"/>
  <c r="L48"/>
  <c r="L40"/>
  <c r="L32"/>
  <c r="L24"/>
  <c r="M12"/>
  <c r="M14" s="1"/>
  <c r="N9"/>
  <c r="N12" s="1"/>
  <c r="O8"/>
  <c r="R2"/>
  <c r="O10"/>
  <c r="N7"/>
  <c r="O5"/>
  <c r="L78" i="28"/>
  <c r="L74"/>
  <c r="L75"/>
  <c r="L58"/>
  <c r="L59"/>
  <c r="L43"/>
  <c r="L27"/>
  <c r="L38"/>
  <c r="L22"/>
  <c r="L68"/>
  <c r="L69"/>
  <c r="L52"/>
  <c r="L53"/>
  <c r="L37"/>
  <c r="L48"/>
  <c r="L32"/>
  <c r="L66"/>
  <c r="L67"/>
  <c r="L50"/>
  <c r="L51"/>
  <c r="L35"/>
  <c r="L46"/>
  <c r="L30"/>
  <c r="L76"/>
  <c r="L77"/>
  <c r="L60"/>
  <c r="L61"/>
  <c r="L45"/>
  <c r="L29"/>
  <c r="L40"/>
  <c r="L24"/>
  <c r="O10"/>
  <c r="Q2"/>
  <c r="N7"/>
  <c r="O5"/>
  <c r="N9"/>
  <c r="O8"/>
  <c r="M12"/>
  <c r="M14" s="1"/>
  <c r="L28"/>
  <c r="L36"/>
  <c r="L44"/>
  <c r="L25"/>
  <c r="L33"/>
  <c r="L41"/>
  <c r="L49"/>
  <c r="L57"/>
  <c r="L65"/>
  <c r="L56"/>
  <c r="L64"/>
  <c r="L73"/>
  <c r="L81"/>
  <c r="L72"/>
  <c r="L80"/>
  <c r="L26"/>
  <c r="L34"/>
  <c r="L42"/>
  <c r="L23"/>
  <c r="L31"/>
  <c r="L39"/>
  <c r="L47"/>
  <c r="L55"/>
  <c r="L63"/>
  <c r="L54"/>
  <c r="L62"/>
  <c r="L71"/>
  <c r="L79"/>
  <c r="L70"/>
  <c r="N9" i="26"/>
  <c r="O10" i="2"/>
  <c r="N12"/>
  <c r="N14" s="1"/>
  <c r="M25"/>
  <c r="M29"/>
  <c r="M33"/>
  <c r="M37"/>
  <c r="M41"/>
  <c r="M45"/>
  <c r="M49"/>
  <c r="M53"/>
  <c r="M57"/>
  <c r="M61"/>
  <c r="M65"/>
  <c r="M69"/>
  <c r="M73"/>
  <c r="M77"/>
  <c r="M81"/>
  <c r="M23"/>
  <c r="M26"/>
  <c r="M30"/>
  <c r="M34"/>
  <c r="M38"/>
  <c r="M42"/>
  <c r="M46"/>
  <c r="M50"/>
  <c r="M54"/>
  <c r="M58"/>
  <c r="M62"/>
  <c r="M66"/>
  <c r="M70"/>
  <c r="M74"/>
  <c r="M78"/>
  <c r="M22"/>
  <c r="M27"/>
  <c r="M31"/>
  <c r="M35"/>
  <c r="M39"/>
  <c r="M43"/>
  <c r="M47"/>
  <c r="M51"/>
  <c r="M55"/>
  <c r="M59"/>
  <c r="M63"/>
  <c r="M67"/>
  <c r="M71"/>
  <c r="M75"/>
  <c r="M79"/>
  <c r="M24"/>
  <c r="M28"/>
  <c r="M32"/>
  <c r="M36"/>
  <c r="M40"/>
  <c r="M44"/>
  <c r="M48"/>
  <c r="M52"/>
  <c r="M56"/>
  <c r="M60"/>
  <c r="M64"/>
  <c r="M68"/>
  <c r="M72"/>
  <c r="M76"/>
  <c r="M80"/>
  <c r="P2" i="27"/>
  <c r="O9"/>
  <c r="P8"/>
  <c r="O7"/>
  <c r="P5"/>
  <c r="R10"/>
  <c r="M75"/>
  <c r="M81"/>
  <c r="M77"/>
  <c r="M73"/>
  <c r="M69"/>
  <c r="M78"/>
  <c r="M74"/>
  <c r="M70"/>
  <c r="M66"/>
  <c r="M65"/>
  <c r="M61"/>
  <c r="M57"/>
  <c r="M53"/>
  <c r="M64"/>
  <c r="M60"/>
  <c r="M56"/>
  <c r="M50"/>
  <c r="M46"/>
  <c r="M42"/>
  <c r="M38"/>
  <c r="M34"/>
  <c r="M30"/>
  <c r="M26"/>
  <c r="M22"/>
  <c r="M49"/>
  <c r="M45"/>
  <c r="M41"/>
  <c r="M37"/>
  <c r="M33"/>
  <c r="M29"/>
  <c r="M25"/>
  <c r="M71"/>
  <c r="M80"/>
  <c r="M76"/>
  <c r="M72"/>
  <c r="M68"/>
  <c r="M67"/>
  <c r="M63"/>
  <c r="M59"/>
  <c r="M55"/>
  <c r="M51"/>
  <c r="M62"/>
  <c r="M58"/>
  <c r="M54"/>
  <c r="M48"/>
  <c r="M44"/>
  <c r="M40"/>
  <c r="M36"/>
  <c r="M32"/>
  <c r="M28"/>
  <c r="M24"/>
  <c r="M52"/>
  <c r="M47"/>
  <c r="M43"/>
  <c r="M39"/>
  <c r="M35"/>
  <c r="M31"/>
  <c r="M27"/>
  <c r="M23"/>
  <c r="N12"/>
  <c r="N14" s="1"/>
  <c r="L24" i="26"/>
  <c r="L28"/>
  <c r="L32"/>
  <c r="L36"/>
  <c r="L40"/>
  <c r="L23"/>
  <c r="L31"/>
  <c r="L39"/>
  <c r="L44"/>
  <c r="L48"/>
  <c r="L52"/>
  <c r="L56"/>
  <c r="L60"/>
  <c r="L64"/>
  <c r="L29"/>
  <c r="L37"/>
  <c r="L45"/>
  <c r="L49"/>
  <c r="L53"/>
  <c r="L57"/>
  <c r="L61"/>
  <c r="L65"/>
  <c r="L66"/>
  <c r="L71"/>
  <c r="L75"/>
  <c r="L79"/>
  <c r="L68"/>
  <c r="L72"/>
  <c r="L76"/>
  <c r="L80"/>
  <c r="L22"/>
  <c r="L26"/>
  <c r="L30"/>
  <c r="L34"/>
  <c r="L38"/>
  <c r="L42"/>
  <c r="L27"/>
  <c r="L35"/>
  <c r="L43"/>
  <c r="L46"/>
  <c r="L50"/>
  <c r="L54"/>
  <c r="L58"/>
  <c r="L62"/>
  <c r="L25"/>
  <c r="L33"/>
  <c r="L41"/>
  <c r="L47"/>
  <c r="L51"/>
  <c r="L55"/>
  <c r="L59"/>
  <c r="L63"/>
  <c r="L67"/>
  <c r="L69"/>
  <c r="L73"/>
  <c r="L77"/>
  <c r="L81"/>
  <c r="L70"/>
  <c r="L74"/>
  <c r="L78"/>
  <c r="M12"/>
  <c r="M14" s="1"/>
  <c r="Q7" i="2"/>
  <c r="R5"/>
  <c r="S8"/>
  <c r="R9"/>
  <c r="Q2" i="26"/>
  <c r="O8"/>
  <c r="N7"/>
  <c r="O5"/>
  <c r="O10"/>
  <c r="M79" i="36" l="1"/>
  <c r="M81"/>
  <c r="M73"/>
  <c r="M65"/>
  <c r="M57"/>
  <c r="M49"/>
  <c r="M45"/>
  <c r="M41"/>
  <c r="M37"/>
  <c r="M33"/>
  <c r="M29"/>
  <c r="M25"/>
  <c r="M80"/>
  <c r="M76"/>
  <c r="M72"/>
  <c r="M68"/>
  <c r="M64"/>
  <c r="M60"/>
  <c r="M56"/>
  <c r="M52"/>
  <c r="M48"/>
  <c r="M44"/>
  <c r="M40"/>
  <c r="M36"/>
  <c r="M32"/>
  <c r="M28"/>
  <c r="M24"/>
  <c r="M77"/>
  <c r="M69"/>
  <c r="M61"/>
  <c r="M53"/>
  <c r="M47"/>
  <c r="M43"/>
  <c r="M39"/>
  <c r="M35"/>
  <c r="M31"/>
  <c r="M27"/>
  <c r="M23"/>
  <c r="M78"/>
  <c r="M74"/>
  <c r="M70"/>
  <c r="M66"/>
  <c r="M62"/>
  <c r="M58"/>
  <c r="M54"/>
  <c r="M50"/>
  <c r="M46"/>
  <c r="M42"/>
  <c r="M38"/>
  <c r="M34"/>
  <c r="M30"/>
  <c r="M26"/>
  <c r="M22"/>
  <c r="R2"/>
  <c r="P5"/>
  <c r="O7"/>
  <c r="O9"/>
  <c r="N12"/>
  <c r="N14" s="1"/>
  <c r="T10"/>
  <c r="R8"/>
  <c r="M51"/>
  <c r="M55"/>
  <c r="M59"/>
  <c r="M63"/>
  <c r="M67"/>
  <c r="M71"/>
  <c r="M75"/>
  <c r="M80" i="35"/>
  <c r="M76"/>
  <c r="M72"/>
  <c r="M68"/>
  <c r="M64"/>
  <c r="M60"/>
  <c r="M56"/>
  <c r="M52"/>
  <c r="M48"/>
  <c r="M44"/>
  <c r="M40"/>
  <c r="M36"/>
  <c r="M32"/>
  <c r="M28"/>
  <c r="M24"/>
  <c r="M81"/>
  <c r="M77"/>
  <c r="M73"/>
  <c r="M69"/>
  <c r="M65"/>
  <c r="M61"/>
  <c r="M57"/>
  <c r="M53"/>
  <c r="M49"/>
  <c r="M45"/>
  <c r="M41"/>
  <c r="M37"/>
  <c r="M33"/>
  <c r="M29"/>
  <c r="M25"/>
  <c r="M78"/>
  <c r="M74"/>
  <c r="M70"/>
  <c r="M66"/>
  <c r="M62"/>
  <c r="M58"/>
  <c r="M54"/>
  <c r="M50"/>
  <c r="M46"/>
  <c r="M42"/>
  <c r="M38"/>
  <c r="M34"/>
  <c r="M30"/>
  <c r="M26"/>
  <c r="M22"/>
  <c r="M79"/>
  <c r="M75"/>
  <c r="M71"/>
  <c r="M67"/>
  <c r="M63"/>
  <c r="M59"/>
  <c r="M55"/>
  <c r="M51"/>
  <c r="M47"/>
  <c r="M43"/>
  <c r="M39"/>
  <c r="M35"/>
  <c r="M31"/>
  <c r="M27"/>
  <c r="M23"/>
  <c r="P10"/>
  <c r="P8"/>
  <c r="O9"/>
  <c r="Q2"/>
  <c r="P7"/>
  <c r="Q5"/>
  <c r="N14"/>
  <c r="N80" s="1"/>
  <c r="N74"/>
  <c r="N66"/>
  <c r="N58"/>
  <c r="N50"/>
  <c r="N46"/>
  <c r="N42"/>
  <c r="N38"/>
  <c r="N34"/>
  <c r="N30"/>
  <c r="N26"/>
  <c r="N22"/>
  <c r="N79"/>
  <c r="N75"/>
  <c r="N71"/>
  <c r="N67"/>
  <c r="N63"/>
  <c r="N59"/>
  <c r="N55"/>
  <c r="N51"/>
  <c r="N47"/>
  <c r="N43"/>
  <c r="N39"/>
  <c r="N35"/>
  <c r="N31"/>
  <c r="N27"/>
  <c r="N23"/>
  <c r="O80" i="34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Q2"/>
  <c r="P12"/>
  <c r="P14" s="1"/>
  <c r="R8"/>
  <c r="R10"/>
  <c r="P7"/>
  <c r="Q5"/>
  <c r="Q10" i="33"/>
  <c r="Q8"/>
  <c r="R2"/>
  <c r="N12"/>
  <c r="N14" s="1"/>
  <c r="O14"/>
  <c r="O80" s="1"/>
  <c r="O78"/>
  <c r="O74"/>
  <c r="O70"/>
  <c r="O66"/>
  <c r="O62"/>
  <c r="O58"/>
  <c r="O54"/>
  <c r="O50"/>
  <c r="O46"/>
  <c r="O44"/>
  <c r="O42"/>
  <c r="O40"/>
  <c r="O38"/>
  <c r="O36"/>
  <c r="O34"/>
  <c r="O32"/>
  <c r="O30"/>
  <c r="O28"/>
  <c r="O26"/>
  <c r="O24"/>
  <c r="O22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7"/>
  <c r="P5"/>
  <c r="M78" i="32"/>
  <c r="M74"/>
  <c r="M70"/>
  <c r="M66"/>
  <c r="M62"/>
  <c r="M58"/>
  <c r="M54"/>
  <c r="M50"/>
  <c r="M46"/>
  <c r="M42"/>
  <c r="M38"/>
  <c r="M34"/>
  <c r="M30"/>
  <c r="M26"/>
  <c r="M22"/>
  <c r="M79"/>
  <c r="M75"/>
  <c r="M71"/>
  <c r="M67"/>
  <c r="M63"/>
  <c r="M59"/>
  <c r="M55"/>
  <c r="M51"/>
  <c r="M47"/>
  <c r="M43"/>
  <c r="M39"/>
  <c r="M35"/>
  <c r="M31"/>
  <c r="M27"/>
  <c r="M23"/>
  <c r="M80"/>
  <c r="M76"/>
  <c r="M72"/>
  <c r="M68"/>
  <c r="M64"/>
  <c r="M60"/>
  <c r="M56"/>
  <c r="M52"/>
  <c r="M48"/>
  <c r="M44"/>
  <c r="M40"/>
  <c r="M36"/>
  <c r="M32"/>
  <c r="M28"/>
  <c r="M24"/>
  <c r="M81"/>
  <c r="M77"/>
  <c r="M73"/>
  <c r="M69"/>
  <c r="M65"/>
  <c r="M61"/>
  <c r="M57"/>
  <c r="M53"/>
  <c r="M49"/>
  <c r="M45"/>
  <c r="M41"/>
  <c r="M37"/>
  <c r="M33"/>
  <c r="M29"/>
  <c r="M25"/>
  <c r="Q8"/>
  <c r="N12"/>
  <c r="N14" s="1"/>
  <c r="O12"/>
  <c r="O14" s="1"/>
  <c r="R10"/>
  <c r="R2"/>
  <c r="O7"/>
  <c r="P5"/>
  <c r="N81" i="31"/>
  <c r="N80"/>
  <c r="N34"/>
  <c r="N23"/>
  <c r="N39"/>
  <c r="N56"/>
  <c r="N55"/>
  <c r="N71"/>
  <c r="N70"/>
  <c r="U10"/>
  <c r="O12"/>
  <c r="O14" s="1"/>
  <c r="S2"/>
  <c r="O7"/>
  <c r="P5"/>
  <c r="P9"/>
  <c r="Q8"/>
  <c r="N24"/>
  <c r="N32"/>
  <c r="N40"/>
  <c r="N48"/>
  <c r="N29"/>
  <c r="N37"/>
  <c r="N45"/>
  <c r="N54"/>
  <c r="N62"/>
  <c r="N53"/>
  <c r="N61"/>
  <c r="N69"/>
  <c r="N77"/>
  <c r="N68"/>
  <c r="N76"/>
  <c r="N22"/>
  <c r="N30"/>
  <c r="N38"/>
  <c r="N46"/>
  <c r="N27"/>
  <c r="N35"/>
  <c r="N43"/>
  <c r="N52"/>
  <c r="N60"/>
  <c r="N51"/>
  <c r="N59"/>
  <c r="N67"/>
  <c r="N75"/>
  <c r="N66"/>
  <c r="M79" i="30"/>
  <c r="M71"/>
  <c r="M78"/>
  <c r="M70"/>
  <c r="M63"/>
  <c r="M55"/>
  <c r="M64"/>
  <c r="M56"/>
  <c r="M48"/>
  <c r="M40"/>
  <c r="M32"/>
  <c r="M24"/>
  <c r="M43"/>
  <c r="M35"/>
  <c r="M27"/>
  <c r="M81"/>
  <c r="M73"/>
  <c r="M80"/>
  <c r="M72"/>
  <c r="M65"/>
  <c r="M57"/>
  <c r="M49"/>
  <c r="M58"/>
  <c r="M50"/>
  <c r="M42"/>
  <c r="M34"/>
  <c r="M26"/>
  <c r="M45"/>
  <c r="M37"/>
  <c r="M29"/>
  <c r="M75"/>
  <c r="M67"/>
  <c r="M74"/>
  <c r="M66"/>
  <c r="M59"/>
  <c r="M51"/>
  <c r="M60"/>
  <c r="M52"/>
  <c r="M44"/>
  <c r="M36"/>
  <c r="M28"/>
  <c r="M47"/>
  <c r="M39"/>
  <c r="M31"/>
  <c r="M23"/>
  <c r="M77"/>
  <c r="M69"/>
  <c r="M76"/>
  <c r="M68"/>
  <c r="M61"/>
  <c r="M53"/>
  <c r="M62"/>
  <c r="M54"/>
  <c r="M46"/>
  <c r="M38"/>
  <c r="M30"/>
  <c r="M22"/>
  <c r="M41"/>
  <c r="M33"/>
  <c r="M25"/>
  <c r="P10"/>
  <c r="P8"/>
  <c r="O9"/>
  <c r="S2"/>
  <c r="O7"/>
  <c r="P5"/>
  <c r="N12"/>
  <c r="N14" s="1"/>
  <c r="M79" i="29"/>
  <c r="M71"/>
  <c r="M78"/>
  <c r="M70"/>
  <c r="M63"/>
  <c r="M55"/>
  <c r="M64"/>
  <c r="M56"/>
  <c r="M46"/>
  <c r="M38"/>
  <c r="M30"/>
  <c r="M22"/>
  <c r="M43"/>
  <c r="M35"/>
  <c r="M27"/>
  <c r="M81"/>
  <c r="M73"/>
  <c r="M80"/>
  <c r="M72"/>
  <c r="M65"/>
  <c r="M57"/>
  <c r="M49"/>
  <c r="M58"/>
  <c r="M48"/>
  <c r="M40"/>
  <c r="M32"/>
  <c r="M24"/>
  <c r="M45"/>
  <c r="M37"/>
  <c r="M29"/>
  <c r="M75"/>
  <c r="M67"/>
  <c r="M74"/>
  <c r="M66"/>
  <c r="M59"/>
  <c r="M51"/>
  <c r="M60"/>
  <c r="M52"/>
  <c r="M42"/>
  <c r="M34"/>
  <c r="M26"/>
  <c r="M47"/>
  <c r="M39"/>
  <c r="M31"/>
  <c r="M23"/>
  <c r="M77"/>
  <c r="M69"/>
  <c r="M76"/>
  <c r="M68"/>
  <c r="M61"/>
  <c r="M53"/>
  <c r="M62"/>
  <c r="M54"/>
  <c r="M44"/>
  <c r="M36"/>
  <c r="M28"/>
  <c r="M50"/>
  <c r="M41"/>
  <c r="M33"/>
  <c r="M25"/>
  <c r="O7"/>
  <c r="P5"/>
  <c r="P10"/>
  <c r="S2"/>
  <c r="N14"/>
  <c r="N80"/>
  <c r="N76"/>
  <c r="N72"/>
  <c r="N68"/>
  <c r="N81"/>
  <c r="N77"/>
  <c r="N73"/>
  <c r="N69"/>
  <c r="N64"/>
  <c r="N60"/>
  <c r="N56"/>
  <c r="N52"/>
  <c r="N65"/>
  <c r="N61"/>
  <c r="N57"/>
  <c r="N53"/>
  <c r="N49"/>
  <c r="N45"/>
  <c r="N41"/>
  <c r="N37"/>
  <c r="N33"/>
  <c r="N29"/>
  <c r="N25"/>
  <c r="N48"/>
  <c r="N44"/>
  <c r="N40"/>
  <c r="N36"/>
  <c r="N32"/>
  <c r="N28"/>
  <c r="N24"/>
  <c r="N78"/>
  <c r="N74"/>
  <c r="N70"/>
  <c r="N66"/>
  <c r="N79"/>
  <c r="N75"/>
  <c r="N71"/>
  <c r="N67"/>
  <c r="N62"/>
  <c r="N58"/>
  <c r="N54"/>
  <c r="N50"/>
  <c r="N63"/>
  <c r="N59"/>
  <c r="N55"/>
  <c r="N51"/>
  <c r="N47"/>
  <c r="N43"/>
  <c r="N39"/>
  <c r="N35"/>
  <c r="N31"/>
  <c r="N27"/>
  <c r="N23"/>
  <c r="N46"/>
  <c r="N42"/>
  <c r="N38"/>
  <c r="N34"/>
  <c r="N30"/>
  <c r="N26"/>
  <c r="N22"/>
  <c r="P8"/>
  <c r="O9"/>
  <c r="O12" s="1"/>
  <c r="M79" i="28"/>
  <c r="M71"/>
  <c r="M78"/>
  <c r="M70"/>
  <c r="M63"/>
  <c r="M55"/>
  <c r="M62"/>
  <c r="M54"/>
  <c r="M46"/>
  <c r="M38"/>
  <c r="M30"/>
  <c r="M22"/>
  <c r="M43"/>
  <c r="M35"/>
  <c r="M27"/>
  <c r="M81"/>
  <c r="M73"/>
  <c r="M80"/>
  <c r="M72"/>
  <c r="M65"/>
  <c r="M57"/>
  <c r="M64"/>
  <c r="M56"/>
  <c r="M48"/>
  <c r="M40"/>
  <c r="M32"/>
  <c r="M24"/>
  <c r="M45"/>
  <c r="M37"/>
  <c r="M29"/>
  <c r="M75"/>
  <c r="M67"/>
  <c r="M74"/>
  <c r="M66"/>
  <c r="M59"/>
  <c r="M51"/>
  <c r="M58"/>
  <c r="M50"/>
  <c r="M42"/>
  <c r="M34"/>
  <c r="M26"/>
  <c r="M47"/>
  <c r="M39"/>
  <c r="M31"/>
  <c r="M23"/>
  <c r="M77"/>
  <c r="M69"/>
  <c r="M76"/>
  <c r="M68"/>
  <c r="M61"/>
  <c r="M53"/>
  <c r="M60"/>
  <c r="M52"/>
  <c r="M44"/>
  <c r="M36"/>
  <c r="M28"/>
  <c r="M49"/>
  <c r="M41"/>
  <c r="M33"/>
  <c r="M25"/>
  <c r="N12"/>
  <c r="N14" s="1"/>
  <c r="O9"/>
  <c r="P8"/>
  <c r="O7"/>
  <c r="P5"/>
  <c r="R2"/>
  <c r="P10"/>
  <c r="O12"/>
  <c r="N24" i="2"/>
  <c r="N28"/>
  <c r="N32"/>
  <c r="N36"/>
  <c r="N40"/>
  <c r="N44"/>
  <c r="N48"/>
  <c r="N52"/>
  <c r="N56"/>
  <c r="N60"/>
  <c r="N64"/>
  <c r="N68"/>
  <c r="N72"/>
  <c r="N76"/>
  <c r="N80"/>
  <c r="N25"/>
  <c r="N29"/>
  <c r="N33"/>
  <c r="N37"/>
  <c r="N41"/>
  <c r="N45"/>
  <c r="N49"/>
  <c r="N53"/>
  <c r="N57"/>
  <c r="N61"/>
  <c r="N65"/>
  <c r="N69"/>
  <c r="N73"/>
  <c r="N77"/>
  <c r="N81"/>
  <c r="N23"/>
  <c r="N26"/>
  <c r="N30"/>
  <c r="N34"/>
  <c r="N38"/>
  <c r="N42"/>
  <c r="N46"/>
  <c r="N50"/>
  <c r="N54"/>
  <c r="N58"/>
  <c r="N62"/>
  <c r="N66"/>
  <c r="N70"/>
  <c r="N74"/>
  <c r="N78"/>
  <c r="N22"/>
  <c r="N27"/>
  <c r="N31"/>
  <c r="N35"/>
  <c r="N39"/>
  <c r="N43"/>
  <c r="N47"/>
  <c r="N51"/>
  <c r="N55"/>
  <c r="N59"/>
  <c r="N63"/>
  <c r="N67"/>
  <c r="N71"/>
  <c r="N75"/>
  <c r="N79"/>
  <c r="P10"/>
  <c r="O12"/>
  <c r="O14" s="1"/>
  <c r="S10" i="27"/>
  <c r="P7"/>
  <c r="Q5"/>
  <c r="P9"/>
  <c r="Q8"/>
  <c r="Q2"/>
  <c r="N78"/>
  <c r="N74"/>
  <c r="N70"/>
  <c r="N79"/>
  <c r="N75"/>
  <c r="N71"/>
  <c r="N67"/>
  <c r="N64"/>
  <c r="N60"/>
  <c r="N56"/>
  <c r="N52"/>
  <c r="N65"/>
  <c r="N61"/>
  <c r="N57"/>
  <c r="N53"/>
  <c r="N49"/>
  <c r="N45"/>
  <c r="N41"/>
  <c r="N37"/>
  <c r="N33"/>
  <c r="N29"/>
  <c r="N25"/>
  <c r="N50"/>
  <c r="N46"/>
  <c r="N42"/>
  <c r="N38"/>
  <c r="N34"/>
  <c r="N30"/>
  <c r="N26"/>
  <c r="N22"/>
  <c r="N80"/>
  <c r="N76"/>
  <c r="N72"/>
  <c r="N81"/>
  <c r="N77"/>
  <c r="N73"/>
  <c r="N69"/>
  <c r="N68"/>
  <c r="N62"/>
  <c r="N58"/>
  <c r="N54"/>
  <c r="N66"/>
  <c r="N63"/>
  <c r="N59"/>
  <c r="N55"/>
  <c r="N51"/>
  <c r="N47"/>
  <c r="N43"/>
  <c r="N39"/>
  <c r="N35"/>
  <c r="N31"/>
  <c r="N27"/>
  <c r="N23"/>
  <c r="N48"/>
  <c r="N44"/>
  <c r="N40"/>
  <c r="N36"/>
  <c r="N32"/>
  <c r="N28"/>
  <c r="N24"/>
  <c r="O12"/>
  <c r="O14" s="1"/>
  <c r="O9" i="26"/>
  <c r="M23"/>
  <c r="M27"/>
  <c r="M31"/>
  <c r="M35"/>
  <c r="M39"/>
  <c r="M43"/>
  <c r="M24"/>
  <c r="M32"/>
  <c r="M40"/>
  <c r="M47"/>
  <c r="M51"/>
  <c r="M55"/>
  <c r="M59"/>
  <c r="M63"/>
  <c r="M26"/>
  <c r="M34"/>
  <c r="M42"/>
  <c r="M46"/>
  <c r="M50"/>
  <c r="M54"/>
  <c r="M58"/>
  <c r="M62"/>
  <c r="M66"/>
  <c r="M68"/>
  <c r="M72"/>
  <c r="M76"/>
  <c r="M80"/>
  <c r="M71"/>
  <c r="M75"/>
  <c r="M79"/>
  <c r="M25"/>
  <c r="M29"/>
  <c r="M33"/>
  <c r="M37"/>
  <c r="M41"/>
  <c r="M22"/>
  <c r="M28"/>
  <c r="M36"/>
  <c r="M45"/>
  <c r="M49"/>
  <c r="M53"/>
  <c r="M57"/>
  <c r="M61"/>
  <c r="M65"/>
  <c r="M30"/>
  <c r="M38"/>
  <c r="M44"/>
  <c r="M48"/>
  <c r="M52"/>
  <c r="M56"/>
  <c r="M60"/>
  <c r="M64"/>
  <c r="M67"/>
  <c r="M70"/>
  <c r="M74"/>
  <c r="M78"/>
  <c r="M69"/>
  <c r="M73"/>
  <c r="M77"/>
  <c r="M81"/>
  <c r="N12"/>
  <c r="N14" s="1"/>
  <c r="N24" s="1"/>
  <c r="T8" i="2"/>
  <c r="S5"/>
  <c r="S9" s="1"/>
  <c r="R7"/>
  <c r="P10" i="26"/>
  <c r="O7"/>
  <c r="P5"/>
  <c r="P8"/>
  <c r="R2"/>
  <c r="N78" i="36" l="1"/>
  <c r="N74"/>
  <c r="N70"/>
  <c r="N66"/>
  <c r="N62"/>
  <c r="N58"/>
  <c r="N54"/>
  <c r="N50"/>
  <c r="N46"/>
  <c r="N42"/>
  <c r="N38"/>
  <c r="N34"/>
  <c r="N30"/>
  <c r="N26"/>
  <c r="N22"/>
  <c r="N79"/>
  <c r="N75"/>
  <c r="N71"/>
  <c r="N67"/>
  <c r="N63"/>
  <c r="N59"/>
  <c r="N55"/>
  <c r="N51"/>
  <c r="N47"/>
  <c r="N43"/>
  <c r="N39"/>
  <c r="N35"/>
  <c r="N31"/>
  <c r="N27"/>
  <c r="N23"/>
  <c r="N80"/>
  <c r="N76"/>
  <c r="N72"/>
  <c r="N68"/>
  <c r="N64"/>
  <c r="N60"/>
  <c r="N56"/>
  <c r="N52"/>
  <c r="N48"/>
  <c r="N44"/>
  <c r="N40"/>
  <c r="N36"/>
  <c r="N32"/>
  <c r="N28"/>
  <c r="N24"/>
  <c r="N81"/>
  <c r="N77"/>
  <c r="N73"/>
  <c r="N69"/>
  <c r="N65"/>
  <c r="N61"/>
  <c r="N57"/>
  <c r="N53"/>
  <c r="N49"/>
  <c r="N45"/>
  <c r="N41"/>
  <c r="N37"/>
  <c r="N33"/>
  <c r="N29"/>
  <c r="N25"/>
  <c r="S8"/>
  <c r="U10"/>
  <c r="S2"/>
  <c r="O12"/>
  <c r="O14" s="1"/>
  <c r="P7"/>
  <c r="Q5"/>
  <c r="P9"/>
  <c r="N25" i="35"/>
  <c r="N29"/>
  <c r="N33"/>
  <c r="N37"/>
  <c r="N41"/>
  <c r="N45"/>
  <c r="N49"/>
  <c r="N53"/>
  <c r="N57"/>
  <c r="N61"/>
  <c r="N65"/>
  <c r="N69"/>
  <c r="N73"/>
  <c r="N77"/>
  <c r="N81"/>
  <c r="N24"/>
  <c r="N28"/>
  <c r="N32"/>
  <c r="N36"/>
  <c r="N40"/>
  <c r="N44"/>
  <c r="N48"/>
  <c r="N54"/>
  <c r="N62"/>
  <c r="N70"/>
  <c r="N78"/>
  <c r="Q7"/>
  <c r="R5"/>
  <c r="R2"/>
  <c r="P9"/>
  <c r="Q8"/>
  <c r="P12"/>
  <c r="Q10"/>
  <c r="N52"/>
  <c r="N56"/>
  <c r="N60"/>
  <c r="N64"/>
  <c r="N68"/>
  <c r="N72"/>
  <c r="N76"/>
  <c r="O12"/>
  <c r="O14" s="1"/>
  <c r="P80" i="34"/>
  <c r="P78"/>
  <c r="P76"/>
  <c r="P74"/>
  <c r="P72"/>
  <c r="P70"/>
  <c r="P68"/>
  <c r="P66"/>
  <c r="P64"/>
  <c r="P62"/>
  <c r="P60"/>
  <c r="P58"/>
  <c r="P56"/>
  <c r="P55"/>
  <c r="P52"/>
  <c r="P50"/>
  <c r="P48"/>
  <c r="P46"/>
  <c r="P44"/>
  <c r="P42"/>
  <c r="P40"/>
  <c r="P38"/>
  <c r="P36"/>
  <c r="P34"/>
  <c r="P32"/>
  <c r="P30"/>
  <c r="P28"/>
  <c r="P26"/>
  <c r="P24"/>
  <c r="P22"/>
  <c r="P23"/>
  <c r="P81"/>
  <c r="P79"/>
  <c r="P77"/>
  <c r="P75"/>
  <c r="P73"/>
  <c r="P71"/>
  <c r="P69"/>
  <c r="P67"/>
  <c r="P65"/>
  <c r="P63"/>
  <c r="P61"/>
  <c r="P59"/>
  <c r="P57"/>
  <c r="P54"/>
  <c r="P53"/>
  <c r="P51"/>
  <c r="P49"/>
  <c r="P47"/>
  <c r="P45"/>
  <c r="P43"/>
  <c r="P41"/>
  <c r="P39"/>
  <c r="P37"/>
  <c r="P35"/>
  <c r="P33"/>
  <c r="P31"/>
  <c r="P29"/>
  <c r="P27"/>
  <c r="P25"/>
  <c r="Q7"/>
  <c r="R5"/>
  <c r="S10"/>
  <c r="S8"/>
  <c r="R9"/>
  <c r="R2"/>
  <c r="Q9"/>
  <c r="N78" i="33"/>
  <c r="N74"/>
  <c r="N70"/>
  <c r="N66"/>
  <c r="N62"/>
  <c r="N58"/>
  <c r="N52"/>
  <c r="N48"/>
  <c r="N44"/>
  <c r="N40"/>
  <c r="N36"/>
  <c r="N32"/>
  <c r="N30"/>
  <c r="N26"/>
  <c r="N22"/>
  <c r="N79"/>
  <c r="N75"/>
  <c r="N71"/>
  <c r="N67"/>
  <c r="N63"/>
  <c r="N59"/>
  <c r="N53"/>
  <c r="N49"/>
  <c r="N45"/>
  <c r="N41"/>
  <c r="N37"/>
  <c r="N33"/>
  <c r="N31"/>
  <c r="N27"/>
  <c r="N23"/>
  <c r="N80"/>
  <c r="N76"/>
  <c r="N72"/>
  <c r="N68"/>
  <c r="N64"/>
  <c r="N60"/>
  <c r="N54"/>
  <c r="N50"/>
  <c r="N46"/>
  <c r="N42"/>
  <c r="N38"/>
  <c r="N34"/>
  <c r="N56"/>
  <c r="N28"/>
  <c r="N24"/>
  <c r="N81"/>
  <c r="N77"/>
  <c r="N73"/>
  <c r="N69"/>
  <c r="N65"/>
  <c r="N61"/>
  <c r="N55"/>
  <c r="N51"/>
  <c r="N47"/>
  <c r="N43"/>
  <c r="N39"/>
  <c r="N35"/>
  <c r="N57"/>
  <c r="N29"/>
  <c r="N25"/>
  <c r="P7"/>
  <c r="Q5"/>
  <c r="S2"/>
  <c r="Q9"/>
  <c r="R8"/>
  <c r="Q12"/>
  <c r="R10"/>
  <c r="O48"/>
  <c r="O52"/>
  <c r="O56"/>
  <c r="O60"/>
  <c r="O64"/>
  <c r="O68"/>
  <c r="O72"/>
  <c r="O76"/>
  <c r="P9"/>
  <c r="O78" i="32"/>
  <c r="O70"/>
  <c r="O62"/>
  <c r="O81"/>
  <c r="O73"/>
  <c r="O65"/>
  <c r="O57"/>
  <c r="O52"/>
  <c r="O48"/>
  <c r="O44"/>
  <c r="O40"/>
  <c r="O36"/>
  <c r="O32"/>
  <c r="O28"/>
  <c r="O24"/>
  <c r="O43"/>
  <c r="O33"/>
  <c r="O25"/>
  <c r="O80"/>
  <c r="O72"/>
  <c r="O64"/>
  <c r="O56"/>
  <c r="O75"/>
  <c r="O67"/>
  <c r="O59"/>
  <c r="O53"/>
  <c r="O49"/>
  <c r="O45"/>
  <c r="O39"/>
  <c r="O31"/>
  <c r="O23"/>
  <c r="O74"/>
  <c r="O66"/>
  <c r="O58"/>
  <c r="O77"/>
  <c r="O69"/>
  <c r="O61"/>
  <c r="O54"/>
  <c r="O50"/>
  <c r="O46"/>
  <c r="O42"/>
  <c r="O38"/>
  <c r="O34"/>
  <c r="O30"/>
  <c r="O26"/>
  <c r="O22"/>
  <c r="O37"/>
  <c r="O29"/>
  <c r="O76"/>
  <c r="O68"/>
  <c r="O60"/>
  <c r="O79"/>
  <c r="O71"/>
  <c r="O63"/>
  <c r="O55"/>
  <c r="O51"/>
  <c r="O47"/>
  <c r="O41"/>
  <c r="O35"/>
  <c r="O27"/>
  <c r="N80"/>
  <c r="N76"/>
  <c r="N72"/>
  <c r="N68"/>
  <c r="N64"/>
  <c r="N60"/>
  <c r="N56"/>
  <c r="N52"/>
  <c r="N48"/>
  <c r="N44"/>
  <c r="N40"/>
  <c r="N36"/>
  <c r="N32"/>
  <c r="N28"/>
  <c r="N24"/>
  <c r="N79"/>
  <c r="N73"/>
  <c r="N65"/>
  <c r="N59"/>
  <c r="N51"/>
  <c r="N43"/>
  <c r="N37"/>
  <c r="N29"/>
  <c r="N23"/>
  <c r="N71"/>
  <c r="N61"/>
  <c r="N53"/>
  <c r="N45"/>
  <c r="N35"/>
  <c r="N27"/>
  <c r="N78"/>
  <c r="N74"/>
  <c r="N70"/>
  <c r="N66"/>
  <c r="N62"/>
  <c r="N58"/>
  <c r="N54"/>
  <c r="N50"/>
  <c r="N46"/>
  <c r="N42"/>
  <c r="N38"/>
  <c r="N34"/>
  <c r="N30"/>
  <c r="N26"/>
  <c r="N22"/>
  <c r="N81"/>
  <c r="N75"/>
  <c r="N69"/>
  <c r="N63"/>
  <c r="N55"/>
  <c r="N47"/>
  <c r="N41"/>
  <c r="N33"/>
  <c r="N25"/>
  <c r="N77"/>
  <c r="N67"/>
  <c r="N57"/>
  <c r="N49"/>
  <c r="N39"/>
  <c r="N31"/>
  <c r="P7"/>
  <c r="Q5"/>
  <c r="S2"/>
  <c r="S10"/>
  <c r="P9"/>
  <c r="Q9"/>
  <c r="R8"/>
  <c r="O75" i="31"/>
  <c r="O67"/>
  <c r="O74"/>
  <c r="O66"/>
  <c r="O58"/>
  <c r="O50"/>
  <c r="O59"/>
  <c r="O51"/>
  <c r="O44"/>
  <c r="O36"/>
  <c r="O28"/>
  <c r="O47"/>
  <c r="O39"/>
  <c r="O31"/>
  <c r="O23"/>
  <c r="O77"/>
  <c r="O69"/>
  <c r="O76"/>
  <c r="O68"/>
  <c r="O60"/>
  <c r="O52"/>
  <c r="O61"/>
  <c r="O53"/>
  <c r="O46"/>
  <c r="O38"/>
  <c r="O30"/>
  <c r="O22"/>
  <c r="O41"/>
  <c r="O33"/>
  <c r="O25"/>
  <c r="O79"/>
  <c r="O71"/>
  <c r="O78"/>
  <c r="O70"/>
  <c r="O62"/>
  <c r="O54"/>
  <c r="O63"/>
  <c r="O55"/>
  <c r="O48"/>
  <c r="O40"/>
  <c r="O32"/>
  <c r="O24"/>
  <c r="O43"/>
  <c r="O35"/>
  <c r="O27"/>
  <c r="O81"/>
  <c r="O73"/>
  <c r="O80"/>
  <c r="O72"/>
  <c r="O64"/>
  <c r="O56"/>
  <c r="O65"/>
  <c r="O57"/>
  <c r="O49"/>
  <c r="O42"/>
  <c r="O34"/>
  <c r="O26"/>
  <c r="O45"/>
  <c r="O37"/>
  <c r="O29"/>
  <c r="R8"/>
  <c r="P7"/>
  <c r="Q5"/>
  <c r="Q9" s="1"/>
  <c r="T2"/>
  <c r="P12"/>
  <c r="P14" s="1"/>
  <c r="V10"/>
  <c r="N78" i="30"/>
  <c r="N70"/>
  <c r="N79"/>
  <c r="N71"/>
  <c r="N62"/>
  <c r="N54"/>
  <c r="N63"/>
  <c r="N55"/>
  <c r="N48"/>
  <c r="N41"/>
  <c r="N33"/>
  <c r="N25"/>
  <c r="N42"/>
  <c r="N34"/>
  <c r="N26"/>
  <c r="N80"/>
  <c r="N72"/>
  <c r="N81"/>
  <c r="N73"/>
  <c r="N64"/>
  <c r="N56"/>
  <c r="N65"/>
  <c r="N57"/>
  <c r="N49"/>
  <c r="N43"/>
  <c r="N35"/>
  <c r="N27"/>
  <c r="N44"/>
  <c r="N36"/>
  <c r="N28"/>
  <c r="N74"/>
  <c r="N66"/>
  <c r="N75"/>
  <c r="N67"/>
  <c r="N58"/>
  <c r="N50"/>
  <c r="N59"/>
  <c r="N51"/>
  <c r="N45"/>
  <c r="N37"/>
  <c r="N29"/>
  <c r="N46"/>
  <c r="N38"/>
  <c r="N30"/>
  <c r="N22"/>
  <c r="N76"/>
  <c r="N68"/>
  <c r="N77"/>
  <c r="N69"/>
  <c r="N60"/>
  <c r="N52"/>
  <c r="N61"/>
  <c r="N53"/>
  <c r="N47"/>
  <c r="N39"/>
  <c r="N31"/>
  <c r="N23"/>
  <c r="N40"/>
  <c r="N32"/>
  <c r="N24"/>
  <c r="O12"/>
  <c r="O14" s="1"/>
  <c r="P7"/>
  <c r="Q5"/>
  <c r="T2"/>
  <c r="P9"/>
  <c r="Q8"/>
  <c r="P12"/>
  <c r="Q10"/>
  <c r="P9" i="29"/>
  <c r="Q8"/>
  <c r="T2"/>
  <c r="O14"/>
  <c r="O81"/>
  <c r="O77"/>
  <c r="O73"/>
  <c r="O69"/>
  <c r="O80"/>
  <c r="O76"/>
  <c r="O72"/>
  <c r="O68"/>
  <c r="O65"/>
  <c r="O61"/>
  <c r="O57"/>
  <c r="O53"/>
  <c r="O49"/>
  <c r="O62"/>
  <c r="O58"/>
  <c r="O54"/>
  <c r="O50"/>
  <c r="O46"/>
  <c r="O42"/>
  <c r="O38"/>
  <c r="O34"/>
  <c r="O30"/>
  <c r="O26"/>
  <c r="O22"/>
  <c r="O45"/>
  <c r="O41"/>
  <c r="O37"/>
  <c r="O33"/>
  <c r="O29"/>
  <c r="O25"/>
  <c r="O79"/>
  <c r="O75"/>
  <c r="O71"/>
  <c r="O67"/>
  <c r="O78"/>
  <c r="O74"/>
  <c r="O70"/>
  <c r="O66"/>
  <c r="O63"/>
  <c r="O59"/>
  <c r="O55"/>
  <c r="O51"/>
  <c r="O64"/>
  <c r="O60"/>
  <c r="O56"/>
  <c r="O52"/>
  <c r="O48"/>
  <c r="O44"/>
  <c r="O40"/>
  <c r="O32"/>
  <c r="O28"/>
  <c r="O24"/>
  <c r="O47"/>
  <c r="O43"/>
  <c r="O39"/>
  <c r="O35"/>
  <c r="O31"/>
  <c r="O27"/>
  <c r="O23"/>
  <c r="O36"/>
  <c r="P12"/>
  <c r="Q10"/>
  <c r="P7"/>
  <c r="Q5"/>
  <c r="N80" i="28"/>
  <c r="N72"/>
  <c r="N81"/>
  <c r="N73"/>
  <c r="N64"/>
  <c r="N56"/>
  <c r="N65"/>
  <c r="N57"/>
  <c r="N49"/>
  <c r="N41"/>
  <c r="N33"/>
  <c r="N25"/>
  <c r="N44"/>
  <c r="N36"/>
  <c r="N28"/>
  <c r="N78"/>
  <c r="N70"/>
  <c r="N79"/>
  <c r="N71"/>
  <c r="N62"/>
  <c r="N54"/>
  <c r="N63"/>
  <c r="N55"/>
  <c r="N47"/>
  <c r="N39"/>
  <c r="N31"/>
  <c r="N23"/>
  <c r="N42"/>
  <c r="N34"/>
  <c r="N26"/>
  <c r="N76"/>
  <c r="N68"/>
  <c r="N77"/>
  <c r="N69"/>
  <c r="N60"/>
  <c r="N52"/>
  <c r="N61"/>
  <c r="N53"/>
  <c r="N45"/>
  <c r="N37"/>
  <c r="N29"/>
  <c r="N48"/>
  <c r="N40"/>
  <c r="N32"/>
  <c r="N24"/>
  <c r="N74"/>
  <c r="N66"/>
  <c r="N75"/>
  <c r="N67"/>
  <c r="N58"/>
  <c r="N50"/>
  <c r="N59"/>
  <c r="N51"/>
  <c r="N43"/>
  <c r="N35"/>
  <c r="N27"/>
  <c r="N46"/>
  <c r="N38"/>
  <c r="N30"/>
  <c r="N22"/>
  <c r="S2"/>
  <c r="O14"/>
  <c r="O79" s="1"/>
  <c r="O67"/>
  <c r="O74"/>
  <c r="O66"/>
  <c r="O59"/>
  <c r="O51"/>
  <c r="O62"/>
  <c r="O58"/>
  <c r="O54"/>
  <c r="O50"/>
  <c r="O48"/>
  <c r="O44"/>
  <c r="O40"/>
  <c r="O36"/>
  <c r="O32"/>
  <c r="O28"/>
  <c r="O24"/>
  <c r="O47"/>
  <c r="O43"/>
  <c r="O39"/>
  <c r="O35"/>
  <c r="O31"/>
  <c r="O27"/>
  <c r="O23"/>
  <c r="O77"/>
  <c r="O80"/>
  <c r="O72"/>
  <c r="O65"/>
  <c r="O57"/>
  <c r="O53"/>
  <c r="O60"/>
  <c r="O52"/>
  <c r="O46"/>
  <c r="O38"/>
  <c r="O30"/>
  <c r="O26"/>
  <c r="O45"/>
  <c r="O37"/>
  <c r="O29"/>
  <c r="O81"/>
  <c r="O73"/>
  <c r="O69"/>
  <c r="O76"/>
  <c r="O68"/>
  <c r="O61"/>
  <c r="O64"/>
  <c r="O56"/>
  <c r="O49"/>
  <c r="O42"/>
  <c r="O34"/>
  <c r="O22"/>
  <c r="O41"/>
  <c r="O33"/>
  <c r="O25"/>
  <c r="Q10"/>
  <c r="P7"/>
  <c r="Q5"/>
  <c r="P9"/>
  <c r="Q8"/>
  <c r="O29" i="27"/>
  <c r="O23"/>
  <c r="O39"/>
  <c r="O26"/>
  <c r="O42"/>
  <c r="O58"/>
  <c r="O57"/>
  <c r="O72"/>
  <c r="O75"/>
  <c r="O65"/>
  <c r="O31"/>
  <c r="O47"/>
  <c r="O34"/>
  <c r="O50"/>
  <c r="O67"/>
  <c r="O80"/>
  <c r="O25" i="2"/>
  <c r="O29"/>
  <c r="O33"/>
  <c r="O37"/>
  <c r="O41"/>
  <c r="O45"/>
  <c r="O49"/>
  <c r="O53"/>
  <c r="O57"/>
  <c r="O61"/>
  <c r="O65"/>
  <c r="O69"/>
  <c r="O73"/>
  <c r="O77"/>
  <c r="O81"/>
  <c r="O23"/>
  <c r="O26"/>
  <c r="O30"/>
  <c r="O34"/>
  <c r="O38"/>
  <c r="O42"/>
  <c r="O46"/>
  <c r="O50"/>
  <c r="O54"/>
  <c r="O58"/>
  <c r="O62"/>
  <c r="O66"/>
  <c r="O70"/>
  <c r="O74"/>
  <c r="O78"/>
  <c r="O22"/>
  <c r="O27"/>
  <c r="O31"/>
  <c r="O35"/>
  <c r="O39"/>
  <c r="O43"/>
  <c r="O47"/>
  <c r="O51"/>
  <c r="O55"/>
  <c r="O59"/>
  <c r="O63"/>
  <c r="O67"/>
  <c r="O71"/>
  <c r="O75"/>
  <c r="O79"/>
  <c r="O24"/>
  <c r="O28"/>
  <c r="O32"/>
  <c r="O36"/>
  <c r="O40"/>
  <c r="O44"/>
  <c r="O48"/>
  <c r="O52"/>
  <c r="O56"/>
  <c r="O60"/>
  <c r="O64"/>
  <c r="O68"/>
  <c r="O72"/>
  <c r="O76"/>
  <c r="O80"/>
  <c r="Q10"/>
  <c r="P12"/>
  <c r="P14" s="1"/>
  <c r="Q9" i="27"/>
  <c r="R8"/>
  <c r="Q7"/>
  <c r="R5"/>
  <c r="T10"/>
  <c r="O79"/>
  <c r="O71"/>
  <c r="O76"/>
  <c r="O68"/>
  <c r="O61"/>
  <c r="O53"/>
  <c r="O62"/>
  <c r="O54"/>
  <c r="O46"/>
  <c r="O38"/>
  <c r="O30"/>
  <c r="O22"/>
  <c r="O43"/>
  <c r="O35"/>
  <c r="O27"/>
  <c r="O77"/>
  <c r="O69"/>
  <c r="O74"/>
  <c r="O66"/>
  <c r="O59"/>
  <c r="O51"/>
  <c r="O60"/>
  <c r="O52"/>
  <c r="O44"/>
  <c r="O36"/>
  <c r="O28"/>
  <c r="O49"/>
  <c r="O41"/>
  <c r="O33"/>
  <c r="O25"/>
  <c r="O81"/>
  <c r="R2"/>
  <c r="P12"/>
  <c r="P14" s="1"/>
  <c r="O73"/>
  <c r="O78"/>
  <c r="O70"/>
  <c r="O63"/>
  <c r="O55"/>
  <c r="O64"/>
  <c r="O56"/>
  <c r="O48"/>
  <c r="O40"/>
  <c r="O32"/>
  <c r="O24"/>
  <c r="O45"/>
  <c r="O37"/>
  <c r="P9" i="26"/>
  <c r="N76"/>
  <c r="N68"/>
  <c r="N77"/>
  <c r="N73"/>
  <c r="N65"/>
  <c r="N57"/>
  <c r="N49"/>
  <c r="N39"/>
  <c r="N31"/>
  <c r="N62"/>
  <c r="N54"/>
  <c r="N78"/>
  <c r="N74"/>
  <c r="N70"/>
  <c r="N66"/>
  <c r="N79"/>
  <c r="N75"/>
  <c r="N71"/>
  <c r="N67"/>
  <c r="N63"/>
  <c r="N59"/>
  <c r="N55"/>
  <c r="N51"/>
  <c r="N47"/>
  <c r="N43"/>
  <c r="N35"/>
  <c r="N27"/>
  <c r="N64"/>
  <c r="N60"/>
  <c r="N56"/>
  <c r="N52"/>
  <c r="N48"/>
  <c r="N44"/>
  <c r="N37"/>
  <c r="N29"/>
  <c r="N42"/>
  <c r="N38"/>
  <c r="N34"/>
  <c r="N30"/>
  <c r="N26"/>
  <c r="N22"/>
  <c r="O12"/>
  <c r="O14" s="1"/>
  <c r="N80"/>
  <c r="N72"/>
  <c r="N81"/>
  <c r="N69"/>
  <c r="N61"/>
  <c r="N53"/>
  <c r="N45"/>
  <c r="N23"/>
  <c r="N58"/>
  <c r="N50"/>
  <c r="N46"/>
  <c r="N41"/>
  <c r="N33"/>
  <c r="N25"/>
  <c r="N40"/>
  <c r="N36"/>
  <c r="N32"/>
  <c r="N28"/>
  <c r="S7" i="2"/>
  <c r="T5"/>
  <c r="U8"/>
  <c r="T9"/>
  <c r="S2" i="26"/>
  <c r="Q8"/>
  <c r="P7"/>
  <c r="Q5"/>
  <c r="Q10"/>
  <c r="O81" i="36" l="1"/>
  <c r="O77"/>
  <c r="O71"/>
  <c r="O63"/>
  <c r="O55"/>
  <c r="O51"/>
  <c r="O47"/>
  <c r="O43"/>
  <c r="O39"/>
  <c r="O35"/>
  <c r="O31"/>
  <c r="O27"/>
  <c r="O23"/>
  <c r="O70"/>
  <c r="O62"/>
  <c r="O80"/>
  <c r="O76"/>
  <c r="O69"/>
  <c r="O61"/>
  <c r="O54"/>
  <c r="O50"/>
  <c r="O46"/>
  <c r="O42"/>
  <c r="O38"/>
  <c r="O34"/>
  <c r="O30"/>
  <c r="O26"/>
  <c r="O22"/>
  <c r="O68"/>
  <c r="O60"/>
  <c r="O79"/>
  <c r="O75"/>
  <c r="O67"/>
  <c r="O59"/>
  <c r="O53"/>
  <c r="O49"/>
  <c r="O45"/>
  <c r="O41"/>
  <c r="O37"/>
  <c r="O33"/>
  <c r="O29"/>
  <c r="O25"/>
  <c r="O74"/>
  <c r="O66"/>
  <c r="O58"/>
  <c r="O78"/>
  <c r="O73"/>
  <c r="O65"/>
  <c r="O57"/>
  <c r="O52"/>
  <c r="O48"/>
  <c r="O44"/>
  <c r="O40"/>
  <c r="O36"/>
  <c r="O32"/>
  <c r="O28"/>
  <c r="O24"/>
  <c r="O72"/>
  <c r="O64"/>
  <c r="O56"/>
  <c r="Q7"/>
  <c r="R5"/>
  <c r="Q9"/>
  <c r="T2"/>
  <c r="P14"/>
  <c r="P78" s="1"/>
  <c r="P12"/>
  <c r="P80"/>
  <c r="P72"/>
  <c r="P64"/>
  <c r="P56"/>
  <c r="P48"/>
  <c r="P40"/>
  <c r="P32"/>
  <c r="P24"/>
  <c r="P77"/>
  <c r="P69"/>
  <c r="P61"/>
  <c r="P53"/>
  <c r="P43"/>
  <c r="P33"/>
  <c r="P27"/>
  <c r="P45"/>
  <c r="P31"/>
  <c r="V10"/>
  <c r="T8"/>
  <c r="O80" i="35"/>
  <c r="O76"/>
  <c r="O72"/>
  <c r="O68"/>
  <c r="O64"/>
  <c r="O60"/>
  <c r="O56"/>
  <c r="O52"/>
  <c r="O48"/>
  <c r="O44"/>
  <c r="O40"/>
  <c r="O36"/>
  <c r="O32"/>
  <c r="O28"/>
  <c r="O24"/>
  <c r="O81"/>
  <c r="O77"/>
  <c r="O73"/>
  <c r="O69"/>
  <c r="O65"/>
  <c r="O61"/>
  <c r="O57"/>
  <c r="O53"/>
  <c r="O49"/>
  <c r="O45"/>
  <c r="O41"/>
  <c r="O37"/>
  <c r="O33"/>
  <c r="O29"/>
  <c r="O25"/>
  <c r="O78"/>
  <c r="O74"/>
  <c r="O70"/>
  <c r="O66"/>
  <c r="O62"/>
  <c r="O58"/>
  <c r="O54"/>
  <c r="O50"/>
  <c r="O46"/>
  <c r="O42"/>
  <c r="O38"/>
  <c r="O34"/>
  <c r="O30"/>
  <c r="O26"/>
  <c r="O22"/>
  <c r="O79"/>
  <c r="O75"/>
  <c r="O71"/>
  <c r="O67"/>
  <c r="O63"/>
  <c r="O59"/>
  <c r="O55"/>
  <c r="O51"/>
  <c r="O47"/>
  <c r="O43"/>
  <c r="O39"/>
  <c r="O35"/>
  <c r="O31"/>
  <c r="O27"/>
  <c r="O23"/>
  <c r="R10"/>
  <c r="R8"/>
  <c r="Q9"/>
  <c r="S2"/>
  <c r="P14"/>
  <c r="P80" s="1"/>
  <c r="P78"/>
  <c r="P74"/>
  <c r="P70"/>
  <c r="P66"/>
  <c r="P62"/>
  <c r="P58"/>
  <c r="P54"/>
  <c r="P50"/>
  <c r="P46"/>
  <c r="P42"/>
  <c r="P38"/>
  <c r="P34"/>
  <c r="P30"/>
  <c r="P26"/>
  <c r="P22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R7"/>
  <c r="S5"/>
  <c r="T8" i="34"/>
  <c r="T10"/>
  <c r="Q12"/>
  <c r="Q14" s="1"/>
  <c r="S2"/>
  <c r="R7"/>
  <c r="S5"/>
  <c r="R14"/>
  <c r="R80" s="1"/>
  <c r="R12"/>
  <c r="S10" i="33"/>
  <c r="S8"/>
  <c r="T2"/>
  <c r="P12"/>
  <c r="P14" s="1"/>
  <c r="Q14"/>
  <c r="Q80" s="1"/>
  <c r="Q78"/>
  <c r="Q74"/>
  <c r="Q70"/>
  <c r="Q66"/>
  <c r="Q62"/>
  <c r="Q58"/>
  <c r="Q54"/>
  <c r="Q50"/>
  <c r="Q46"/>
  <c r="Q42"/>
  <c r="Q40"/>
  <c r="Q38"/>
  <c r="Q36"/>
  <c r="Q34"/>
  <c r="Q32"/>
  <c r="Q30"/>
  <c r="Q28"/>
  <c r="Q26"/>
  <c r="Q24"/>
  <c r="Q22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7"/>
  <c r="R5"/>
  <c r="Q12" i="32"/>
  <c r="Q14" s="1"/>
  <c r="T10"/>
  <c r="T2"/>
  <c r="S8"/>
  <c r="P12"/>
  <c r="P14" s="1"/>
  <c r="Q7"/>
  <c r="R5"/>
  <c r="P78" i="31"/>
  <c r="P70"/>
  <c r="P79"/>
  <c r="P71"/>
  <c r="P63"/>
  <c r="P55"/>
  <c r="P64"/>
  <c r="P56"/>
  <c r="P43"/>
  <c r="P35"/>
  <c r="P27"/>
  <c r="P34"/>
  <c r="P80"/>
  <c r="P72"/>
  <c r="P81"/>
  <c r="P73"/>
  <c r="P65"/>
  <c r="P57"/>
  <c r="P49"/>
  <c r="P58"/>
  <c r="P50"/>
  <c r="P41"/>
  <c r="P33"/>
  <c r="P25"/>
  <c r="P44"/>
  <c r="P36"/>
  <c r="P28"/>
  <c r="P52"/>
  <c r="P42"/>
  <c r="P30"/>
  <c r="P74"/>
  <c r="P66"/>
  <c r="P75"/>
  <c r="P67"/>
  <c r="P59"/>
  <c r="P51"/>
  <c r="P60"/>
  <c r="P47"/>
  <c r="P39"/>
  <c r="P31"/>
  <c r="P46"/>
  <c r="P22"/>
  <c r="P76"/>
  <c r="P68"/>
  <c r="P77"/>
  <c r="P69"/>
  <c r="P61"/>
  <c r="P53"/>
  <c r="P62"/>
  <c r="P54"/>
  <c r="P45"/>
  <c r="P37"/>
  <c r="P29"/>
  <c r="P48"/>
  <c r="P40"/>
  <c r="P32"/>
  <c r="P24"/>
  <c r="P23"/>
  <c r="P38"/>
  <c r="P26"/>
  <c r="U2"/>
  <c r="Q12"/>
  <c r="Q14" s="1"/>
  <c r="W10"/>
  <c r="Q7"/>
  <c r="R5"/>
  <c r="S8"/>
  <c r="R9"/>
  <c r="O81" i="30"/>
  <c r="O73"/>
  <c r="O80"/>
  <c r="O72"/>
  <c r="O65"/>
  <c r="O57"/>
  <c r="O49"/>
  <c r="O58"/>
  <c r="O50"/>
  <c r="O42"/>
  <c r="O34"/>
  <c r="O26"/>
  <c r="O45"/>
  <c r="O37"/>
  <c r="O29"/>
  <c r="O79"/>
  <c r="O71"/>
  <c r="O78"/>
  <c r="O70"/>
  <c r="O63"/>
  <c r="O55"/>
  <c r="O64"/>
  <c r="O56"/>
  <c r="O48"/>
  <c r="O40"/>
  <c r="O32"/>
  <c r="O24"/>
  <c r="O43"/>
  <c r="O35"/>
  <c r="O27"/>
  <c r="O77"/>
  <c r="O69"/>
  <c r="O76"/>
  <c r="O68"/>
  <c r="O61"/>
  <c r="O53"/>
  <c r="O62"/>
  <c r="O54"/>
  <c r="O46"/>
  <c r="O38"/>
  <c r="O30"/>
  <c r="O22"/>
  <c r="O41"/>
  <c r="O33"/>
  <c r="O25"/>
  <c r="O75"/>
  <c r="O67"/>
  <c r="O74"/>
  <c r="O66"/>
  <c r="O59"/>
  <c r="O51"/>
  <c r="O60"/>
  <c r="O52"/>
  <c r="O44"/>
  <c r="O36"/>
  <c r="O28"/>
  <c r="O47"/>
  <c r="O39"/>
  <c r="O31"/>
  <c r="O23"/>
  <c r="R10"/>
  <c r="Q9"/>
  <c r="R8"/>
  <c r="U2"/>
  <c r="P14"/>
  <c r="P80" s="1"/>
  <c r="P76"/>
  <c r="P68"/>
  <c r="P77"/>
  <c r="P69"/>
  <c r="P60"/>
  <c r="P52"/>
  <c r="P61"/>
  <c r="P53"/>
  <c r="P45"/>
  <c r="P37"/>
  <c r="P29"/>
  <c r="P48"/>
  <c r="P40"/>
  <c r="P32"/>
  <c r="P24"/>
  <c r="P27"/>
  <c r="P38"/>
  <c r="P22"/>
  <c r="P74"/>
  <c r="P66"/>
  <c r="P75"/>
  <c r="P67"/>
  <c r="P58"/>
  <c r="P50"/>
  <c r="P59"/>
  <c r="P51"/>
  <c r="P43"/>
  <c r="P31"/>
  <c r="P42"/>
  <c r="P26"/>
  <c r="R5"/>
  <c r="Q7"/>
  <c r="U2" i="29"/>
  <c r="P14"/>
  <c r="P80" s="1"/>
  <c r="P68"/>
  <c r="P77"/>
  <c r="P69"/>
  <c r="P64"/>
  <c r="P60"/>
  <c r="P56"/>
  <c r="P52"/>
  <c r="P65"/>
  <c r="P61"/>
  <c r="P57"/>
  <c r="P53"/>
  <c r="P47"/>
  <c r="P43"/>
  <c r="P39"/>
  <c r="P35"/>
  <c r="P31"/>
  <c r="P27"/>
  <c r="P23"/>
  <c r="P48"/>
  <c r="P44"/>
  <c r="P40"/>
  <c r="P36"/>
  <c r="P32"/>
  <c r="P28"/>
  <c r="P24"/>
  <c r="P78"/>
  <c r="P74"/>
  <c r="P70"/>
  <c r="P66"/>
  <c r="P79"/>
  <c r="P75"/>
  <c r="P71"/>
  <c r="P67"/>
  <c r="P62"/>
  <c r="P58"/>
  <c r="P54"/>
  <c r="P50"/>
  <c r="P63"/>
  <c r="P59"/>
  <c r="P55"/>
  <c r="P51"/>
  <c r="P45"/>
  <c r="P41"/>
  <c r="P37"/>
  <c r="P33"/>
  <c r="P29"/>
  <c r="P25"/>
  <c r="P49"/>
  <c r="P46"/>
  <c r="P42"/>
  <c r="P38"/>
  <c r="P34"/>
  <c r="P30"/>
  <c r="P26"/>
  <c r="P22"/>
  <c r="Q7"/>
  <c r="R5"/>
  <c r="R10"/>
  <c r="Q9"/>
  <c r="R8"/>
  <c r="O75" i="28"/>
  <c r="Q9"/>
  <c r="R8"/>
  <c r="Q7"/>
  <c r="R5"/>
  <c r="R10"/>
  <c r="T2"/>
  <c r="P12"/>
  <c r="P14" s="1"/>
  <c r="O55"/>
  <c r="O63"/>
  <c r="O70"/>
  <c r="O78"/>
  <c r="O71"/>
  <c r="P23" i="2"/>
  <c r="P26"/>
  <c r="P30"/>
  <c r="P34"/>
  <c r="P38"/>
  <c r="P42"/>
  <c r="P46"/>
  <c r="P50"/>
  <c r="P54"/>
  <c r="P58"/>
  <c r="P62"/>
  <c r="P66"/>
  <c r="P70"/>
  <c r="P74"/>
  <c r="P78"/>
  <c r="P22"/>
  <c r="P27"/>
  <c r="P31"/>
  <c r="P35"/>
  <c r="P39"/>
  <c r="P43"/>
  <c r="P47"/>
  <c r="P51"/>
  <c r="P55"/>
  <c r="P59"/>
  <c r="P63"/>
  <c r="P67"/>
  <c r="P71"/>
  <c r="P75"/>
  <c r="P79"/>
  <c r="P24"/>
  <c r="P28"/>
  <c r="P32"/>
  <c r="P36"/>
  <c r="P40"/>
  <c r="P44"/>
  <c r="P48"/>
  <c r="P52"/>
  <c r="P56"/>
  <c r="P60"/>
  <c r="P64"/>
  <c r="P68"/>
  <c r="P72"/>
  <c r="P76"/>
  <c r="P80"/>
  <c r="P25"/>
  <c r="P29"/>
  <c r="P33"/>
  <c r="P37"/>
  <c r="P41"/>
  <c r="P45"/>
  <c r="P49"/>
  <c r="P53"/>
  <c r="P57"/>
  <c r="P61"/>
  <c r="P65"/>
  <c r="P69"/>
  <c r="P73"/>
  <c r="P77"/>
  <c r="P81"/>
  <c r="R10"/>
  <c r="Q12"/>
  <c r="Q14" s="1"/>
  <c r="P80" i="27"/>
  <c r="P76"/>
  <c r="P72"/>
  <c r="P81"/>
  <c r="P77"/>
  <c r="P73"/>
  <c r="P69"/>
  <c r="P66"/>
  <c r="P62"/>
  <c r="P58"/>
  <c r="P54"/>
  <c r="P68"/>
  <c r="P63"/>
  <c r="P59"/>
  <c r="P55"/>
  <c r="P49"/>
  <c r="P45"/>
  <c r="P41"/>
  <c r="P37"/>
  <c r="P33"/>
  <c r="P29"/>
  <c r="P25"/>
  <c r="P51"/>
  <c r="P48"/>
  <c r="P44"/>
  <c r="P40"/>
  <c r="P36"/>
  <c r="P32"/>
  <c r="P28"/>
  <c r="P24"/>
  <c r="P70"/>
  <c r="P79"/>
  <c r="P75"/>
  <c r="P71"/>
  <c r="P67"/>
  <c r="P64"/>
  <c r="P60"/>
  <c r="P56"/>
  <c r="P52"/>
  <c r="P65"/>
  <c r="P61"/>
  <c r="P57"/>
  <c r="P53"/>
  <c r="P47"/>
  <c r="P43"/>
  <c r="P39"/>
  <c r="P35"/>
  <c r="P31"/>
  <c r="P27"/>
  <c r="P23"/>
  <c r="P50"/>
  <c r="P46"/>
  <c r="P42"/>
  <c r="P38"/>
  <c r="P34"/>
  <c r="P30"/>
  <c r="P26"/>
  <c r="P22"/>
  <c r="P74"/>
  <c r="P78"/>
  <c r="U10"/>
  <c r="R7"/>
  <c r="S5"/>
  <c r="R9"/>
  <c r="S8"/>
  <c r="S2"/>
  <c r="Q12"/>
  <c r="Q14" s="1"/>
  <c r="Q9" i="26"/>
  <c r="O23"/>
  <c r="O27"/>
  <c r="O31"/>
  <c r="O35"/>
  <c r="O39"/>
  <c r="O43"/>
  <c r="O26"/>
  <c r="O34"/>
  <c r="O42"/>
  <c r="O47"/>
  <c r="O51"/>
  <c r="O55"/>
  <c r="O59"/>
  <c r="O63"/>
  <c r="O28"/>
  <c r="O36"/>
  <c r="O44"/>
  <c r="O48"/>
  <c r="O52"/>
  <c r="O56"/>
  <c r="O64"/>
  <c r="O70"/>
  <c r="O75"/>
  <c r="O25"/>
  <c r="O29"/>
  <c r="O33"/>
  <c r="O37"/>
  <c r="O41"/>
  <c r="O22"/>
  <c r="O30"/>
  <c r="O38"/>
  <c r="O45"/>
  <c r="O49"/>
  <c r="O53"/>
  <c r="O57"/>
  <c r="O61"/>
  <c r="O24"/>
  <c r="O32"/>
  <c r="O40"/>
  <c r="O46"/>
  <c r="O50"/>
  <c r="O54"/>
  <c r="O58"/>
  <c r="O62"/>
  <c r="O66"/>
  <c r="O68"/>
  <c r="O72"/>
  <c r="O76"/>
  <c r="O80"/>
  <c r="O69"/>
  <c r="O73"/>
  <c r="O77"/>
  <c r="O81"/>
  <c r="O60"/>
  <c r="O65"/>
  <c r="O74"/>
  <c r="O78"/>
  <c r="O67"/>
  <c r="O71"/>
  <c r="O79"/>
  <c r="P12"/>
  <c r="P14" s="1"/>
  <c r="P24" s="1"/>
  <c r="V8" i="2"/>
  <c r="U5"/>
  <c r="T7"/>
  <c r="R10" i="26"/>
  <c r="Q7"/>
  <c r="R5"/>
  <c r="R8"/>
  <c r="T2"/>
  <c r="P39" i="36" l="1"/>
  <c r="P49"/>
  <c r="P57"/>
  <c r="P65"/>
  <c r="P73"/>
  <c r="P81"/>
  <c r="P28"/>
  <c r="P36"/>
  <c r="P44"/>
  <c r="P52"/>
  <c r="P60"/>
  <c r="P68"/>
  <c r="P76"/>
  <c r="Q12"/>
  <c r="Q14" s="1"/>
  <c r="U8"/>
  <c r="W10"/>
  <c r="U2"/>
  <c r="R7"/>
  <c r="S5"/>
  <c r="R9"/>
  <c r="P25"/>
  <c r="P35"/>
  <c r="P23"/>
  <c r="P29"/>
  <c r="P37"/>
  <c r="P41"/>
  <c r="P47"/>
  <c r="P51"/>
  <c r="P55"/>
  <c r="P59"/>
  <c r="P63"/>
  <c r="P67"/>
  <c r="P71"/>
  <c r="P75"/>
  <c r="P79"/>
  <c r="P22"/>
  <c r="P26"/>
  <c r="P30"/>
  <c r="P34"/>
  <c r="P38"/>
  <c r="P42"/>
  <c r="P46"/>
  <c r="P50"/>
  <c r="P54"/>
  <c r="P58"/>
  <c r="P62"/>
  <c r="P66"/>
  <c r="P70"/>
  <c r="P74"/>
  <c r="S7" i="35"/>
  <c r="T5"/>
  <c r="T2"/>
  <c r="R9"/>
  <c r="S8"/>
  <c r="R12"/>
  <c r="S10"/>
  <c r="P24"/>
  <c r="P28"/>
  <c r="P32"/>
  <c r="P36"/>
  <c r="P40"/>
  <c r="P44"/>
  <c r="P48"/>
  <c r="P52"/>
  <c r="P56"/>
  <c r="P60"/>
  <c r="P64"/>
  <c r="P68"/>
  <c r="P72"/>
  <c r="P76"/>
  <c r="Q12"/>
  <c r="Q14" s="1"/>
  <c r="R57" i="34"/>
  <c r="Q28"/>
  <c r="Q26"/>
  <c r="Q24"/>
  <c r="Q22"/>
  <c r="Q68"/>
  <c r="Q66"/>
  <c r="Q64"/>
  <c r="Q62"/>
  <c r="Q60"/>
  <c r="Q58"/>
  <c r="Q56"/>
  <c r="Q30"/>
  <c r="Q34"/>
  <c r="Q38"/>
  <c r="Q42"/>
  <c r="Q46"/>
  <c r="Q50"/>
  <c r="Q54"/>
  <c r="Q71"/>
  <c r="Q75"/>
  <c r="Q79"/>
  <c r="Q57"/>
  <c r="Q61"/>
  <c r="Q65"/>
  <c r="Q23"/>
  <c r="Q27"/>
  <c r="Q31"/>
  <c r="Q35"/>
  <c r="Q39"/>
  <c r="Q43"/>
  <c r="Q47"/>
  <c r="Q51"/>
  <c r="Q55"/>
  <c r="Q72"/>
  <c r="Q76"/>
  <c r="Q80"/>
  <c r="Q59"/>
  <c r="Q63"/>
  <c r="Q67"/>
  <c r="Q25"/>
  <c r="Q29"/>
  <c r="Q33"/>
  <c r="Q37"/>
  <c r="Q41"/>
  <c r="Q45"/>
  <c r="Q49"/>
  <c r="Q53"/>
  <c r="Q70"/>
  <c r="Q74"/>
  <c r="Q78"/>
  <c r="Q81"/>
  <c r="Q32"/>
  <c r="Q36"/>
  <c r="Q40"/>
  <c r="Q44"/>
  <c r="Q48"/>
  <c r="Q52"/>
  <c r="Q69"/>
  <c r="Q73"/>
  <c r="Q77"/>
  <c r="U10"/>
  <c r="U8"/>
  <c r="R59"/>
  <c r="R61"/>
  <c r="R63"/>
  <c r="R65"/>
  <c r="R67"/>
  <c r="R69"/>
  <c r="R71"/>
  <c r="R73"/>
  <c r="R75"/>
  <c r="R77"/>
  <c r="R79"/>
  <c r="R81"/>
  <c r="S7"/>
  <c r="T5"/>
  <c r="T2"/>
  <c r="R23"/>
  <c r="R25"/>
  <c r="R27"/>
  <c r="R29"/>
  <c r="R31"/>
  <c r="R33"/>
  <c r="R35"/>
  <c r="R37"/>
  <c r="R39"/>
  <c r="R41"/>
  <c r="R43"/>
  <c r="R45"/>
  <c r="R47"/>
  <c r="R49"/>
  <c r="R51"/>
  <c r="R53"/>
  <c r="R54"/>
  <c r="R22"/>
  <c r="R24"/>
  <c r="R26"/>
  <c r="R28"/>
  <c r="R30"/>
  <c r="R32"/>
  <c r="R34"/>
  <c r="R36"/>
  <c r="R38"/>
  <c r="R40"/>
  <c r="R42"/>
  <c r="R44"/>
  <c r="R46"/>
  <c r="R48"/>
  <c r="R50"/>
  <c r="R52"/>
  <c r="R55"/>
  <c r="R56"/>
  <c r="R58"/>
  <c r="R60"/>
  <c r="R62"/>
  <c r="R64"/>
  <c r="R66"/>
  <c r="R68"/>
  <c r="R70"/>
  <c r="R72"/>
  <c r="R74"/>
  <c r="R76"/>
  <c r="R78"/>
  <c r="S9"/>
  <c r="P78" i="33"/>
  <c r="P74"/>
  <c r="P70"/>
  <c r="P66"/>
  <c r="P62"/>
  <c r="P58"/>
  <c r="P54"/>
  <c r="P50"/>
  <c r="P46"/>
  <c r="P42"/>
  <c r="P38"/>
  <c r="P34"/>
  <c r="P30"/>
  <c r="P26"/>
  <c r="P22"/>
  <c r="P79"/>
  <c r="P75"/>
  <c r="P71"/>
  <c r="P67"/>
  <c r="P63"/>
  <c r="P59"/>
  <c r="P55"/>
  <c r="P51"/>
  <c r="P47"/>
  <c r="P43"/>
  <c r="P39"/>
  <c r="P35"/>
  <c r="P31"/>
  <c r="P27"/>
  <c r="P23"/>
  <c r="P80"/>
  <c r="P76"/>
  <c r="P72"/>
  <c r="P68"/>
  <c r="P64"/>
  <c r="P60"/>
  <c r="P56"/>
  <c r="P52"/>
  <c r="P48"/>
  <c r="P44"/>
  <c r="P40"/>
  <c r="P36"/>
  <c r="P32"/>
  <c r="P28"/>
  <c r="P24"/>
  <c r="P81"/>
  <c r="P77"/>
  <c r="P73"/>
  <c r="P69"/>
  <c r="P65"/>
  <c r="P61"/>
  <c r="P57"/>
  <c r="P53"/>
  <c r="P49"/>
  <c r="P45"/>
  <c r="P41"/>
  <c r="P37"/>
  <c r="P33"/>
  <c r="P29"/>
  <c r="P25"/>
  <c r="R7"/>
  <c r="S5"/>
  <c r="U2"/>
  <c r="S9"/>
  <c r="T8"/>
  <c r="S12"/>
  <c r="T10"/>
  <c r="Q44"/>
  <c r="Q48"/>
  <c r="Q52"/>
  <c r="Q56"/>
  <c r="Q60"/>
  <c r="Q64"/>
  <c r="Q68"/>
  <c r="Q72"/>
  <c r="Q76"/>
  <c r="R9"/>
  <c r="P79" i="32"/>
  <c r="P75"/>
  <c r="P71"/>
  <c r="P67"/>
  <c r="P63"/>
  <c r="P59"/>
  <c r="P55"/>
  <c r="P51"/>
  <c r="P47"/>
  <c r="P43"/>
  <c r="P39"/>
  <c r="P35"/>
  <c r="P31"/>
  <c r="P27"/>
  <c r="P23"/>
  <c r="P78"/>
  <c r="P74"/>
  <c r="P70"/>
  <c r="P66"/>
  <c r="P62"/>
  <c r="P58"/>
  <c r="P54"/>
  <c r="P50"/>
  <c r="P46"/>
  <c r="P42"/>
  <c r="P38"/>
  <c r="P34"/>
  <c r="P30"/>
  <c r="P26"/>
  <c r="P22"/>
  <c r="P81"/>
  <c r="P77"/>
  <c r="P73"/>
  <c r="P69"/>
  <c r="P65"/>
  <c r="P61"/>
  <c r="P57"/>
  <c r="P53"/>
  <c r="P49"/>
  <c r="P45"/>
  <c r="P41"/>
  <c r="P37"/>
  <c r="P33"/>
  <c r="P29"/>
  <c r="P25"/>
  <c r="P80"/>
  <c r="P76"/>
  <c r="P72"/>
  <c r="P68"/>
  <c r="P64"/>
  <c r="P60"/>
  <c r="P56"/>
  <c r="P52"/>
  <c r="P48"/>
  <c r="P44"/>
  <c r="P40"/>
  <c r="P36"/>
  <c r="P32"/>
  <c r="P28"/>
  <c r="P24"/>
  <c r="Q78"/>
  <c r="Q74"/>
  <c r="Q70"/>
  <c r="Q66"/>
  <c r="Q62"/>
  <c r="Q58"/>
  <c r="Q54"/>
  <c r="Q50"/>
  <c r="Q46"/>
  <c r="Q42"/>
  <c r="Q38"/>
  <c r="Q34"/>
  <c r="Q30"/>
  <c r="Q26"/>
  <c r="Q22"/>
  <c r="Q79"/>
  <c r="Q75"/>
  <c r="Q71"/>
  <c r="Q67"/>
  <c r="Q63"/>
  <c r="Q59"/>
  <c r="Q55"/>
  <c r="Q51"/>
  <c r="Q47"/>
  <c r="Q43"/>
  <c r="Q39"/>
  <c r="Q35"/>
  <c r="Q31"/>
  <c r="Q27"/>
  <c r="Q23"/>
  <c r="Q80"/>
  <c r="Q76"/>
  <c r="Q72"/>
  <c r="Q68"/>
  <c r="Q64"/>
  <c r="Q60"/>
  <c r="Q56"/>
  <c r="Q52"/>
  <c r="Q48"/>
  <c r="Q44"/>
  <c r="Q40"/>
  <c r="Q36"/>
  <c r="Q32"/>
  <c r="Q28"/>
  <c r="Q24"/>
  <c r="Q81"/>
  <c r="Q77"/>
  <c r="Q73"/>
  <c r="Q69"/>
  <c r="Q65"/>
  <c r="Q61"/>
  <c r="Q57"/>
  <c r="Q53"/>
  <c r="Q49"/>
  <c r="Q45"/>
  <c r="Q41"/>
  <c r="Q37"/>
  <c r="Q33"/>
  <c r="Q29"/>
  <c r="Q25"/>
  <c r="R7"/>
  <c r="S5"/>
  <c r="T8"/>
  <c r="S9"/>
  <c r="U2"/>
  <c r="U10"/>
  <c r="R9"/>
  <c r="Q79" i="31"/>
  <c r="Q71"/>
  <c r="Q78"/>
  <c r="Q70"/>
  <c r="Q62"/>
  <c r="Q54"/>
  <c r="Q63"/>
  <c r="Q55"/>
  <c r="Q46"/>
  <c r="Q38"/>
  <c r="Q30"/>
  <c r="Q22"/>
  <c r="Q43"/>
  <c r="Q35"/>
  <c r="Q27"/>
  <c r="Q33"/>
  <c r="Q77"/>
  <c r="Q69"/>
  <c r="Q76"/>
  <c r="Q68"/>
  <c r="Q60"/>
  <c r="Q52"/>
  <c r="Q61"/>
  <c r="Q53"/>
  <c r="Q44"/>
  <c r="Q36"/>
  <c r="Q28"/>
  <c r="Q49"/>
  <c r="Q41"/>
  <c r="Q29"/>
  <c r="Q45"/>
  <c r="Q75"/>
  <c r="Q67"/>
  <c r="Q74"/>
  <c r="Q66"/>
  <c r="Q58"/>
  <c r="Q50"/>
  <c r="Q59"/>
  <c r="Q51"/>
  <c r="Q42"/>
  <c r="Q34"/>
  <c r="Q26"/>
  <c r="Q47"/>
  <c r="Q39"/>
  <c r="Q31"/>
  <c r="Q23"/>
  <c r="Q81"/>
  <c r="Q73"/>
  <c r="Q80"/>
  <c r="Q72"/>
  <c r="Q64"/>
  <c r="Q56"/>
  <c r="Q65"/>
  <c r="Q57"/>
  <c r="Q48"/>
  <c r="Q40"/>
  <c r="Q32"/>
  <c r="Q24"/>
  <c r="Q37"/>
  <c r="Q25"/>
  <c r="R7"/>
  <c r="S5"/>
  <c r="S9" s="1"/>
  <c r="V2"/>
  <c r="R14"/>
  <c r="R74" s="1"/>
  <c r="R12"/>
  <c r="R78"/>
  <c r="R79"/>
  <c r="R63"/>
  <c r="R64"/>
  <c r="R47"/>
  <c r="R31"/>
  <c r="R42"/>
  <c r="R34"/>
  <c r="R26"/>
  <c r="R80"/>
  <c r="R72"/>
  <c r="R81"/>
  <c r="R73"/>
  <c r="R65"/>
  <c r="R57"/>
  <c r="R49"/>
  <c r="R58"/>
  <c r="R50"/>
  <c r="R41"/>
  <c r="R33"/>
  <c r="R25"/>
  <c r="R44"/>
  <c r="R36"/>
  <c r="R28"/>
  <c r="X10"/>
  <c r="T8"/>
  <c r="P34" i="30"/>
  <c r="P23"/>
  <c r="P35"/>
  <c r="P47"/>
  <c r="P55"/>
  <c r="P63"/>
  <c r="P54"/>
  <c r="P62"/>
  <c r="P71"/>
  <c r="P79"/>
  <c r="P70"/>
  <c r="P78"/>
  <c r="P30"/>
  <c r="P46"/>
  <c r="P39"/>
  <c r="P28"/>
  <c r="P36"/>
  <c r="P44"/>
  <c r="P25"/>
  <c r="P33"/>
  <c r="P41"/>
  <c r="P49"/>
  <c r="P57"/>
  <c r="P65"/>
  <c r="P56"/>
  <c r="P64"/>
  <c r="P73"/>
  <c r="P81"/>
  <c r="P72"/>
  <c r="R7"/>
  <c r="S5"/>
  <c r="V2"/>
  <c r="S10"/>
  <c r="R9"/>
  <c r="S8"/>
  <c r="Q12"/>
  <c r="Q14" s="1"/>
  <c r="P76" i="29"/>
  <c r="R9"/>
  <c r="S8"/>
  <c r="R12"/>
  <c r="S10"/>
  <c r="R7"/>
  <c r="S5"/>
  <c r="V2"/>
  <c r="Q12"/>
  <c r="Q14" s="1"/>
  <c r="P73"/>
  <c r="P81"/>
  <c r="P72"/>
  <c r="P80" i="28"/>
  <c r="P72"/>
  <c r="P81"/>
  <c r="P73"/>
  <c r="P64"/>
  <c r="P56"/>
  <c r="P65"/>
  <c r="P57"/>
  <c r="P49"/>
  <c r="P41"/>
  <c r="P33"/>
  <c r="P25"/>
  <c r="P44"/>
  <c r="P36"/>
  <c r="P28"/>
  <c r="P78"/>
  <c r="P70"/>
  <c r="P79"/>
  <c r="P71"/>
  <c r="P62"/>
  <c r="P54"/>
  <c r="P63"/>
  <c r="P55"/>
  <c r="P47"/>
  <c r="P39"/>
  <c r="P31"/>
  <c r="P23"/>
  <c r="P42"/>
  <c r="P34"/>
  <c r="P26"/>
  <c r="P76"/>
  <c r="P68"/>
  <c r="P77"/>
  <c r="P69"/>
  <c r="P60"/>
  <c r="P52"/>
  <c r="P61"/>
  <c r="P53"/>
  <c r="P45"/>
  <c r="P37"/>
  <c r="P29"/>
  <c r="P48"/>
  <c r="P40"/>
  <c r="P32"/>
  <c r="P24"/>
  <c r="P74"/>
  <c r="P66"/>
  <c r="P75"/>
  <c r="P67"/>
  <c r="P58"/>
  <c r="P50"/>
  <c r="P59"/>
  <c r="P51"/>
  <c r="P43"/>
  <c r="P35"/>
  <c r="P27"/>
  <c r="P46"/>
  <c r="P38"/>
  <c r="P30"/>
  <c r="P22"/>
  <c r="S10"/>
  <c r="U2"/>
  <c r="R7"/>
  <c r="S5"/>
  <c r="R9"/>
  <c r="S8"/>
  <c r="Q12"/>
  <c r="Q14" s="1"/>
  <c r="R9" i="26"/>
  <c r="Q79" i="2"/>
  <c r="Q75"/>
  <c r="Q71"/>
  <c r="Q67"/>
  <c r="Q63"/>
  <c r="Q59"/>
  <c r="Q55"/>
  <c r="Q51"/>
  <c r="Q47"/>
  <c r="Q43"/>
  <c r="Q39"/>
  <c r="Q35"/>
  <c r="Q31"/>
  <c r="Q27"/>
  <c r="Q23"/>
  <c r="Q80"/>
  <c r="Q76"/>
  <c r="Q72"/>
  <c r="Q68"/>
  <c r="Q64"/>
  <c r="Q60"/>
  <c r="Q56"/>
  <c r="Q52"/>
  <c r="Q48"/>
  <c r="Q44"/>
  <c r="Q40"/>
  <c r="Q36"/>
  <c r="Q32"/>
  <c r="Q28"/>
  <c r="Q24"/>
  <c r="Q81"/>
  <c r="Q77"/>
  <c r="Q73"/>
  <c r="Q69"/>
  <c r="Q65"/>
  <c r="Q61"/>
  <c r="Q57"/>
  <c r="Q53"/>
  <c r="Q49"/>
  <c r="Q45"/>
  <c r="Q41"/>
  <c r="Q37"/>
  <c r="Q33"/>
  <c r="Q29"/>
  <c r="Q25"/>
  <c r="Q78"/>
  <c r="Q74"/>
  <c r="Q70"/>
  <c r="Q66"/>
  <c r="Q62"/>
  <c r="Q58"/>
  <c r="Q54"/>
  <c r="Q50"/>
  <c r="Q46"/>
  <c r="Q42"/>
  <c r="Q38"/>
  <c r="Q34"/>
  <c r="Q30"/>
  <c r="Q26"/>
  <c r="Q22"/>
  <c r="S10"/>
  <c r="R12"/>
  <c r="R14" s="1"/>
  <c r="T2" i="27"/>
  <c r="R12"/>
  <c r="R14" s="1"/>
  <c r="Q81"/>
  <c r="Q77"/>
  <c r="Q73"/>
  <c r="Q69"/>
  <c r="Q78"/>
  <c r="Q74"/>
  <c r="Q70"/>
  <c r="Q66"/>
  <c r="Q65"/>
  <c r="Q61"/>
  <c r="Q57"/>
  <c r="Q53"/>
  <c r="Q64"/>
  <c r="Q60"/>
  <c r="Q56"/>
  <c r="Q50"/>
  <c r="Q46"/>
  <c r="Q42"/>
  <c r="Q38"/>
  <c r="Q34"/>
  <c r="Q30"/>
  <c r="Q26"/>
  <c r="Q22"/>
  <c r="Q49"/>
  <c r="Q45"/>
  <c r="Q41"/>
  <c r="Q37"/>
  <c r="Q33"/>
  <c r="Q29"/>
  <c r="Q25"/>
  <c r="Q79"/>
  <c r="Q75"/>
  <c r="Q71"/>
  <c r="Q80"/>
  <c r="Q76"/>
  <c r="Q72"/>
  <c r="Q68"/>
  <c r="Q67"/>
  <c r="Q63"/>
  <c r="Q59"/>
  <c r="Q55"/>
  <c r="Q51"/>
  <c r="Q62"/>
  <c r="Q58"/>
  <c r="Q54"/>
  <c r="Q48"/>
  <c r="Q44"/>
  <c r="Q40"/>
  <c r="Q36"/>
  <c r="Q32"/>
  <c r="Q28"/>
  <c r="Q24"/>
  <c r="Q52"/>
  <c r="Q47"/>
  <c r="Q43"/>
  <c r="Q39"/>
  <c r="Q35"/>
  <c r="Q31"/>
  <c r="Q27"/>
  <c r="Q23"/>
  <c r="S9"/>
  <c r="T8"/>
  <c r="S7"/>
  <c r="T5"/>
  <c r="V10"/>
  <c r="Q12" i="26"/>
  <c r="Q14" s="1"/>
  <c r="P78"/>
  <c r="P74"/>
  <c r="P70"/>
  <c r="P81"/>
  <c r="P77"/>
  <c r="P73"/>
  <c r="P69"/>
  <c r="P66"/>
  <c r="P63"/>
  <c r="P59"/>
  <c r="P55"/>
  <c r="P51"/>
  <c r="P47"/>
  <c r="P41"/>
  <c r="P33"/>
  <c r="P25"/>
  <c r="P62"/>
  <c r="P58"/>
  <c r="P54"/>
  <c r="P50"/>
  <c r="P46"/>
  <c r="P43"/>
  <c r="P35"/>
  <c r="P27"/>
  <c r="P42"/>
  <c r="P38"/>
  <c r="P34"/>
  <c r="P30"/>
  <c r="P26"/>
  <c r="P22"/>
  <c r="P80"/>
  <c r="P76"/>
  <c r="P72"/>
  <c r="P68"/>
  <c r="P79"/>
  <c r="P75"/>
  <c r="P71"/>
  <c r="P67"/>
  <c r="P65"/>
  <c r="P61"/>
  <c r="P57"/>
  <c r="P53"/>
  <c r="P49"/>
  <c r="P45"/>
  <c r="P37"/>
  <c r="P29"/>
  <c r="P64"/>
  <c r="P60"/>
  <c r="P56"/>
  <c r="P52"/>
  <c r="P48"/>
  <c r="P44"/>
  <c r="P39"/>
  <c r="P31"/>
  <c r="P23"/>
  <c r="P40"/>
  <c r="P36"/>
  <c r="P32"/>
  <c r="P28"/>
  <c r="U7" i="2"/>
  <c r="V5"/>
  <c r="W8"/>
  <c r="V9"/>
  <c r="U9"/>
  <c r="U2" i="26"/>
  <c r="S8"/>
  <c r="R7"/>
  <c r="S5"/>
  <c r="S10"/>
  <c r="Q78" i="36" l="1"/>
  <c r="Q74"/>
  <c r="Q70"/>
  <c r="Q66"/>
  <c r="Q62"/>
  <c r="Q58"/>
  <c r="Q54"/>
  <c r="Q50"/>
  <c r="Q46"/>
  <c r="Q42"/>
  <c r="Q38"/>
  <c r="Q34"/>
  <c r="Q30"/>
  <c r="Q26"/>
  <c r="Q22"/>
  <c r="Q79"/>
  <c r="Q75"/>
  <c r="Q71"/>
  <c r="Q67"/>
  <c r="Q63"/>
  <c r="Q59"/>
  <c r="Q55"/>
  <c r="Q51"/>
  <c r="Q47"/>
  <c r="Q43"/>
  <c r="Q39"/>
  <c r="Q35"/>
  <c r="Q31"/>
  <c r="Q27"/>
  <c r="Q23"/>
  <c r="Q80"/>
  <c r="Q76"/>
  <c r="Q72"/>
  <c r="Q68"/>
  <c r="Q64"/>
  <c r="Q60"/>
  <c r="Q56"/>
  <c r="Q52"/>
  <c r="Q48"/>
  <c r="Q44"/>
  <c r="Q40"/>
  <c r="Q36"/>
  <c r="Q32"/>
  <c r="Q28"/>
  <c r="Q24"/>
  <c r="Q81"/>
  <c r="Q77"/>
  <c r="Q73"/>
  <c r="Q69"/>
  <c r="Q65"/>
  <c r="Q61"/>
  <c r="Q57"/>
  <c r="Q53"/>
  <c r="Q49"/>
  <c r="Q45"/>
  <c r="Q41"/>
  <c r="Q37"/>
  <c r="Q33"/>
  <c r="Q29"/>
  <c r="Q25"/>
  <c r="T5"/>
  <c r="S7"/>
  <c r="S9"/>
  <c r="V2"/>
  <c r="R12"/>
  <c r="R14" s="1"/>
  <c r="V8"/>
  <c r="Q78" i="35"/>
  <c r="Q74"/>
  <c r="Q70"/>
  <c r="Q66"/>
  <c r="Q62"/>
  <c r="Q58"/>
  <c r="Q54"/>
  <c r="Q50"/>
  <c r="Q46"/>
  <c r="Q42"/>
  <c r="Q38"/>
  <c r="Q34"/>
  <c r="Q30"/>
  <c r="Q26"/>
  <c r="Q22"/>
  <c r="Q79"/>
  <c r="Q75"/>
  <c r="Q71"/>
  <c r="Q67"/>
  <c r="Q63"/>
  <c r="Q59"/>
  <c r="Q55"/>
  <c r="Q51"/>
  <c r="Q47"/>
  <c r="Q43"/>
  <c r="Q39"/>
  <c r="Q35"/>
  <c r="Q31"/>
  <c r="Q27"/>
  <c r="Q23"/>
  <c r="Q80"/>
  <c r="Q76"/>
  <c r="Q72"/>
  <c r="Q68"/>
  <c r="Q64"/>
  <c r="Q60"/>
  <c r="Q56"/>
  <c r="Q52"/>
  <c r="Q48"/>
  <c r="Q44"/>
  <c r="Q40"/>
  <c r="Q36"/>
  <c r="Q32"/>
  <c r="Q28"/>
  <c r="Q24"/>
  <c r="Q81"/>
  <c r="Q77"/>
  <c r="Q73"/>
  <c r="Q69"/>
  <c r="Q65"/>
  <c r="Q61"/>
  <c r="Q57"/>
  <c r="Q53"/>
  <c r="Q49"/>
  <c r="Q45"/>
  <c r="Q41"/>
  <c r="Q37"/>
  <c r="Q33"/>
  <c r="Q29"/>
  <c r="Q25"/>
  <c r="T10"/>
  <c r="T8"/>
  <c r="S9"/>
  <c r="U2"/>
  <c r="R14"/>
  <c r="R80" s="1"/>
  <c r="R78"/>
  <c r="R74"/>
  <c r="R70"/>
  <c r="R66"/>
  <c r="R62"/>
  <c r="R58"/>
  <c r="R54"/>
  <c r="R50"/>
  <c r="R46"/>
  <c r="R42"/>
  <c r="R38"/>
  <c r="R34"/>
  <c r="R30"/>
  <c r="R26"/>
  <c r="R22"/>
  <c r="R79"/>
  <c r="R75"/>
  <c r="R71"/>
  <c r="R67"/>
  <c r="R63"/>
  <c r="R59"/>
  <c r="R55"/>
  <c r="R51"/>
  <c r="R47"/>
  <c r="R43"/>
  <c r="R39"/>
  <c r="R35"/>
  <c r="R31"/>
  <c r="R27"/>
  <c r="R23"/>
  <c r="T7"/>
  <c r="U5"/>
  <c r="U2" i="34"/>
  <c r="V8"/>
  <c r="V10"/>
  <c r="S12"/>
  <c r="S14" s="1"/>
  <c r="T7"/>
  <c r="U5"/>
  <c r="T9"/>
  <c r="R12" i="33"/>
  <c r="R14" s="1"/>
  <c r="U10"/>
  <c r="U8"/>
  <c r="V2"/>
  <c r="S14"/>
  <c r="S80" s="1"/>
  <c r="S78"/>
  <c r="S74"/>
  <c r="S70"/>
  <c r="S66"/>
  <c r="S62"/>
  <c r="S58"/>
  <c r="S54"/>
  <c r="S50"/>
  <c r="S46"/>
  <c r="S44"/>
  <c r="S42"/>
  <c r="S40"/>
  <c r="S38"/>
  <c r="S36"/>
  <c r="S34"/>
  <c r="S32"/>
  <c r="S30"/>
  <c r="S28"/>
  <c r="S26"/>
  <c r="S24"/>
  <c r="S22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S23"/>
  <c r="S7"/>
  <c r="T5"/>
  <c r="V10" i="32"/>
  <c r="V2"/>
  <c r="U8"/>
  <c r="R12"/>
  <c r="R14" s="1"/>
  <c r="S14"/>
  <c r="S75" s="1"/>
  <c r="S12"/>
  <c r="S79"/>
  <c r="S63"/>
  <c r="S80"/>
  <c r="S72"/>
  <c r="S64"/>
  <c r="S56"/>
  <c r="S52"/>
  <c r="S48"/>
  <c r="S44"/>
  <c r="S42"/>
  <c r="S40"/>
  <c r="S38"/>
  <c r="S36"/>
  <c r="S34"/>
  <c r="S32"/>
  <c r="S30"/>
  <c r="S28"/>
  <c r="S26"/>
  <c r="S24"/>
  <c r="S22"/>
  <c r="S81"/>
  <c r="S77"/>
  <c r="S73"/>
  <c r="S69"/>
  <c r="S65"/>
  <c r="S61"/>
  <c r="S57"/>
  <c r="S78"/>
  <c r="S74"/>
  <c r="S70"/>
  <c r="S66"/>
  <c r="S62"/>
  <c r="S58"/>
  <c r="S55"/>
  <c r="S53"/>
  <c r="S51"/>
  <c r="S49"/>
  <c r="S47"/>
  <c r="S45"/>
  <c r="S43"/>
  <c r="S41"/>
  <c r="S39"/>
  <c r="S37"/>
  <c r="S35"/>
  <c r="S33"/>
  <c r="S31"/>
  <c r="S29"/>
  <c r="S27"/>
  <c r="S25"/>
  <c r="S23"/>
  <c r="S7"/>
  <c r="T5"/>
  <c r="R24" i="31"/>
  <c r="R32"/>
  <c r="R40"/>
  <c r="R48"/>
  <c r="R29"/>
  <c r="R37"/>
  <c r="R45"/>
  <c r="R54"/>
  <c r="R62"/>
  <c r="R53"/>
  <c r="R61"/>
  <c r="R69"/>
  <c r="R77"/>
  <c r="R68"/>
  <c r="R76"/>
  <c r="R22"/>
  <c r="R30"/>
  <c r="R38"/>
  <c r="R23"/>
  <c r="R39"/>
  <c r="R56"/>
  <c r="R55"/>
  <c r="R71"/>
  <c r="R70"/>
  <c r="S12"/>
  <c r="S14" s="1"/>
  <c r="Y10"/>
  <c r="U8"/>
  <c r="W2"/>
  <c r="R46"/>
  <c r="R27"/>
  <c r="R35"/>
  <c r="R43"/>
  <c r="R52"/>
  <c r="R60"/>
  <c r="R51"/>
  <c r="R59"/>
  <c r="R67"/>
  <c r="R75"/>
  <c r="R66"/>
  <c r="S7"/>
  <c r="T5"/>
  <c r="Q77" i="30"/>
  <c r="Q69"/>
  <c r="Q76"/>
  <c r="Q68"/>
  <c r="Q61"/>
  <c r="Q53"/>
  <c r="Q62"/>
  <c r="Q54"/>
  <c r="Q46"/>
  <c r="Q38"/>
  <c r="Q30"/>
  <c r="Q22"/>
  <c r="Q41"/>
  <c r="Q33"/>
  <c r="Q25"/>
  <c r="Q75"/>
  <c r="Q67"/>
  <c r="Q74"/>
  <c r="Q66"/>
  <c r="Q59"/>
  <c r="Q51"/>
  <c r="Q60"/>
  <c r="Q52"/>
  <c r="Q44"/>
  <c r="Q36"/>
  <c r="Q28"/>
  <c r="Q47"/>
  <c r="Q39"/>
  <c r="Q31"/>
  <c r="Q23"/>
  <c r="Q81"/>
  <c r="Q73"/>
  <c r="Q80"/>
  <c r="Q72"/>
  <c r="Q65"/>
  <c r="Q57"/>
  <c r="Q49"/>
  <c r="Q58"/>
  <c r="Q50"/>
  <c r="Q42"/>
  <c r="Q34"/>
  <c r="Q26"/>
  <c r="Q45"/>
  <c r="Q37"/>
  <c r="Q29"/>
  <c r="Q79"/>
  <c r="Q71"/>
  <c r="Q78"/>
  <c r="Q70"/>
  <c r="Q63"/>
  <c r="Q55"/>
  <c r="Q64"/>
  <c r="Q56"/>
  <c r="Q48"/>
  <c r="Q40"/>
  <c r="Q32"/>
  <c r="Q24"/>
  <c r="Q43"/>
  <c r="Q35"/>
  <c r="Q27"/>
  <c r="W2"/>
  <c r="R12"/>
  <c r="R14" s="1"/>
  <c r="T8"/>
  <c r="S9"/>
  <c r="T10"/>
  <c r="S12"/>
  <c r="S7"/>
  <c r="T5"/>
  <c r="Q79" i="29"/>
  <c r="Q71"/>
  <c r="Q78"/>
  <c r="Q70"/>
  <c r="Q63"/>
  <c r="Q55"/>
  <c r="Q64"/>
  <c r="Q56"/>
  <c r="Q46"/>
  <c r="Q38"/>
  <c r="Q30"/>
  <c r="Q22"/>
  <c r="Q43"/>
  <c r="Q35"/>
  <c r="Q27"/>
  <c r="Q81"/>
  <c r="Q73"/>
  <c r="Q80"/>
  <c r="Q72"/>
  <c r="Q65"/>
  <c r="Q57"/>
  <c r="Q49"/>
  <c r="Q58"/>
  <c r="Q48"/>
  <c r="Q40"/>
  <c r="Q32"/>
  <c r="Q24"/>
  <c r="Q45"/>
  <c r="Q37"/>
  <c r="Q29"/>
  <c r="Q75"/>
  <c r="Q67"/>
  <c r="Q74"/>
  <c r="Q66"/>
  <c r="Q59"/>
  <c r="Q51"/>
  <c r="Q60"/>
  <c r="Q52"/>
  <c r="Q42"/>
  <c r="Q34"/>
  <c r="Q26"/>
  <c r="Q47"/>
  <c r="Q39"/>
  <c r="Q31"/>
  <c r="Q23"/>
  <c r="Q77"/>
  <c r="Q69"/>
  <c r="Q76"/>
  <c r="Q68"/>
  <c r="Q61"/>
  <c r="Q53"/>
  <c r="Q62"/>
  <c r="Q54"/>
  <c r="Q44"/>
  <c r="Q36"/>
  <c r="Q28"/>
  <c r="Q50"/>
  <c r="Q41"/>
  <c r="Q33"/>
  <c r="Q25"/>
  <c r="R14"/>
  <c r="R78" s="1"/>
  <c r="R66"/>
  <c r="R67"/>
  <c r="R50"/>
  <c r="R51"/>
  <c r="R35"/>
  <c r="R46"/>
  <c r="R30"/>
  <c r="R76"/>
  <c r="R77"/>
  <c r="R69"/>
  <c r="R60"/>
  <c r="R52"/>
  <c r="R61"/>
  <c r="R53"/>
  <c r="R45"/>
  <c r="R37"/>
  <c r="R29"/>
  <c r="R48"/>
  <c r="R40"/>
  <c r="R32"/>
  <c r="R24"/>
  <c r="W2"/>
  <c r="S7"/>
  <c r="T5"/>
  <c r="S12"/>
  <c r="T10"/>
  <c r="T8"/>
  <c r="S9"/>
  <c r="Q79" i="28"/>
  <c r="Q71"/>
  <c r="Q78"/>
  <c r="Q70"/>
  <c r="Q63"/>
  <c r="Q55"/>
  <c r="Q62"/>
  <c r="Q54"/>
  <c r="Q46"/>
  <c r="Q38"/>
  <c r="Q30"/>
  <c r="Q22"/>
  <c r="Q43"/>
  <c r="Q35"/>
  <c r="Q27"/>
  <c r="Q81"/>
  <c r="Q73"/>
  <c r="Q80"/>
  <c r="Q72"/>
  <c r="Q65"/>
  <c r="Q57"/>
  <c r="Q64"/>
  <c r="Q56"/>
  <c r="Q48"/>
  <c r="Q40"/>
  <c r="Q32"/>
  <c r="Q24"/>
  <c r="Q45"/>
  <c r="Q37"/>
  <c r="Q29"/>
  <c r="Q75"/>
  <c r="Q67"/>
  <c r="Q74"/>
  <c r="Q66"/>
  <c r="Q59"/>
  <c r="Q51"/>
  <c r="Q58"/>
  <c r="Q50"/>
  <c r="Q42"/>
  <c r="Q34"/>
  <c r="Q26"/>
  <c r="Q47"/>
  <c r="Q39"/>
  <c r="Q31"/>
  <c r="Q23"/>
  <c r="Q77"/>
  <c r="Q69"/>
  <c r="Q76"/>
  <c r="Q68"/>
  <c r="Q61"/>
  <c r="Q53"/>
  <c r="Q60"/>
  <c r="Q52"/>
  <c r="Q44"/>
  <c r="Q36"/>
  <c r="Q28"/>
  <c r="Q49"/>
  <c r="Q41"/>
  <c r="Q33"/>
  <c r="Q25"/>
  <c r="R12"/>
  <c r="R14" s="1"/>
  <c r="S9"/>
  <c r="T8"/>
  <c r="S7"/>
  <c r="T5"/>
  <c r="V2"/>
  <c r="T10"/>
  <c r="S12"/>
  <c r="T10" i="2"/>
  <c r="S12"/>
  <c r="S14" s="1"/>
  <c r="R24"/>
  <c r="R28"/>
  <c r="R32"/>
  <c r="R36"/>
  <c r="R40"/>
  <c r="R44"/>
  <c r="R48"/>
  <c r="R23"/>
  <c r="R27"/>
  <c r="R31"/>
  <c r="R35"/>
  <c r="R39"/>
  <c r="R43"/>
  <c r="R47"/>
  <c r="R51"/>
  <c r="R55"/>
  <c r="R59"/>
  <c r="R63"/>
  <c r="R67"/>
  <c r="R71"/>
  <c r="R52"/>
  <c r="R60"/>
  <c r="R68"/>
  <c r="R74"/>
  <c r="R78"/>
  <c r="R54"/>
  <c r="R62"/>
  <c r="R70"/>
  <c r="R77"/>
  <c r="R81"/>
  <c r="R22"/>
  <c r="R26"/>
  <c r="R30"/>
  <c r="R34"/>
  <c r="R38"/>
  <c r="R42"/>
  <c r="R46"/>
  <c r="R50"/>
  <c r="R25"/>
  <c r="R29"/>
  <c r="R33"/>
  <c r="R37"/>
  <c r="R41"/>
  <c r="R45"/>
  <c r="R49"/>
  <c r="R53"/>
  <c r="R57"/>
  <c r="R61"/>
  <c r="R65"/>
  <c r="R69"/>
  <c r="R73"/>
  <c r="R56"/>
  <c r="R64"/>
  <c r="R72"/>
  <c r="R76"/>
  <c r="R80"/>
  <c r="R58"/>
  <c r="R66"/>
  <c r="R75"/>
  <c r="R79"/>
  <c r="W10" i="27"/>
  <c r="T7"/>
  <c r="U5"/>
  <c r="T9"/>
  <c r="U8"/>
  <c r="U2"/>
  <c r="S12"/>
  <c r="S14" s="1"/>
  <c r="R78"/>
  <c r="R74"/>
  <c r="R70"/>
  <c r="R79"/>
  <c r="R75"/>
  <c r="R71"/>
  <c r="R67"/>
  <c r="R64"/>
  <c r="R60"/>
  <c r="R56"/>
  <c r="R52"/>
  <c r="R65"/>
  <c r="R61"/>
  <c r="R57"/>
  <c r="R53"/>
  <c r="R49"/>
  <c r="R45"/>
  <c r="R37"/>
  <c r="R29"/>
  <c r="R46"/>
  <c r="R38"/>
  <c r="R30"/>
  <c r="R80"/>
  <c r="R76"/>
  <c r="R72"/>
  <c r="R81"/>
  <c r="R77"/>
  <c r="R73"/>
  <c r="R69"/>
  <c r="R68"/>
  <c r="R62"/>
  <c r="R58"/>
  <c r="R54"/>
  <c r="R66"/>
  <c r="R63"/>
  <c r="R59"/>
  <c r="R55"/>
  <c r="R51"/>
  <c r="R47"/>
  <c r="R43"/>
  <c r="R39"/>
  <c r="R35"/>
  <c r="R31"/>
  <c r="R27"/>
  <c r="R23"/>
  <c r="R48"/>
  <c r="R44"/>
  <c r="R40"/>
  <c r="R36"/>
  <c r="R32"/>
  <c r="R28"/>
  <c r="R24"/>
  <c r="R41"/>
  <c r="R33"/>
  <c r="R25"/>
  <c r="R50"/>
  <c r="R42"/>
  <c r="R34"/>
  <c r="R26"/>
  <c r="R22"/>
  <c r="S9" i="26"/>
  <c r="Q25"/>
  <c r="Q71"/>
  <c r="Q75"/>
  <c r="Q79"/>
  <c r="Q67"/>
  <c r="Q73"/>
  <c r="Q77"/>
  <c r="Q81"/>
  <c r="Q80"/>
  <c r="Q76"/>
  <c r="Q72"/>
  <c r="Q68"/>
  <c r="Q64"/>
  <c r="Q60"/>
  <c r="Q56"/>
  <c r="Q52"/>
  <c r="Q48"/>
  <c r="Q44"/>
  <c r="Q38"/>
  <c r="Q30"/>
  <c r="Q63"/>
  <c r="Q59"/>
  <c r="Q55"/>
  <c r="Q51"/>
  <c r="Q47"/>
  <c r="Q40"/>
  <c r="Q32"/>
  <c r="Q24"/>
  <c r="Q43"/>
  <c r="Q39"/>
  <c r="Q35"/>
  <c r="Q31"/>
  <c r="Q27"/>
  <c r="Q23"/>
  <c r="R12"/>
  <c r="R14" s="1"/>
  <c r="Q69"/>
  <c r="Q65"/>
  <c r="Q78"/>
  <c r="Q74"/>
  <c r="Q70"/>
  <c r="Q66"/>
  <c r="Q62"/>
  <c r="Q58"/>
  <c r="Q54"/>
  <c r="Q50"/>
  <c r="Q46"/>
  <c r="Q42"/>
  <c r="Q34"/>
  <c r="Q26"/>
  <c r="Q61"/>
  <c r="Q57"/>
  <c r="Q53"/>
  <c r="Q49"/>
  <c r="Q45"/>
  <c r="Q36"/>
  <c r="Q28"/>
  <c r="Q22"/>
  <c r="Q41"/>
  <c r="Q37"/>
  <c r="Q33"/>
  <c r="Q29"/>
  <c r="X8" i="2"/>
  <c r="W5"/>
  <c r="W9" s="1"/>
  <c r="V7"/>
  <c r="T10" i="26"/>
  <c r="S7"/>
  <c r="T5"/>
  <c r="T8"/>
  <c r="V2"/>
  <c r="W2" s="1"/>
  <c r="R78" i="36" l="1"/>
  <c r="R74"/>
  <c r="R70"/>
  <c r="R66"/>
  <c r="R62"/>
  <c r="R58"/>
  <c r="R54"/>
  <c r="R50"/>
  <c r="R46"/>
  <c r="R42"/>
  <c r="R38"/>
  <c r="R34"/>
  <c r="R30"/>
  <c r="R26"/>
  <c r="R22"/>
  <c r="R79"/>
  <c r="R75"/>
  <c r="R71"/>
  <c r="R67"/>
  <c r="R63"/>
  <c r="R59"/>
  <c r="R55"/>
  <c r="R51"/>
  <c r="R47"/>
  <c r="R43"/>
  <c r="R39"/>
  <c r="R35"/>
  <c r="R31"/>
  <c r="R27"/>
  <c r="R23"/>
  <c r="R80"/>
  <c r="R76"/>
  <c r="R72"/>
  <c r="R68"/>
  <c r="R64"/>
  <c r="R60"/>
  <c r="R56"/>
  <c r="R52"/>
  <c r="R48"/>
  <c r="R44"/>
  <c r="R40"/>
  <c r="R36"/>
  <c r="R32"/>
  <c r="R28"/>
  <c r="R24"/>
  <c r="R81"/>
  <c r="R77"/>
  <c r="R73"/>
  <c r="R69"/>
  <c r="R65"/>
  <c r="R61"/>
  <c r="R57"/>
  <c r="R53"/>
  <c r="R49"/>
  <c r="R45"/>
  <c r="R41"/>
  <c r="R37"/>
  <c r="R33"/>
  <c r="R29"/>
  <c r="R25"/>
  <c r="W8"/>
  <c r="S12"/>
  <c r="S14" s="1"/>
  <c r="T7"/>
  <c r="U5"/>
  <c r="T9"/>
  <c r="W2"/>
  <c r="R25" i="35"/>
  <c r="R29"/>
  <c r="R33"/>
  <c r="R37"/>
  <c r="R41"/>
  <c r="R45"/>
  <c r="R49"/>
  <c r="R53"/>
  <c r="R57"/>
  <c r="R61"/>
  <c r="R65"/>
  <c r="R69"/>
  <c r="R73"/>
  <c r="R77"/>
  <c r="R81"/>
  <c r="R24"/>
  <c r="R28"/>
  <c r="R32"/>
  <c r="R36"/>
  <c r="R40"/>
  <c r="R44"/>
  <c r="R48"/>
  <c r="R52"/>
  <c r="R56"/>
  <c r="R60"/>
  <c r="R64"/>
  <c r="R68"/>
  <c r="R72"/>
  <c r="R76"/>
  <c r="V2"/>
  <c r="T9"/>
  <c r="U8"/>
  <c r="T12"/>
  <c r="U10"/>
  <c r="U7"/>
  <c r="V5"/>
  <c r="S12"/>
  <c r="S14" s="1"/>
  <c r="S25" i="34"/>
  <c r="S22"/>
  <c r="S28"/>
  <c r="S32"/>
  <c r="S36"/>
  <c r="S40"/>
  <c r="S44"/>
  <c r="S48"/>
  <c r="S52"/>
  <c r="S56"/>
  <c r="S60"/>
  <c r="S64"/>
  <c r="S68"/>
  <c r="S72"/>
  <c r="S76"/>
  <c r="S80"/>
  <c r="S26"/>
  <c r="S30"/>
  <c r="S34"/>
  <c r="S38"/>
  <c r="S42"/>
  <c r="S46"/>
  <c r="S50"/>
  <c r="S54"/>
  <c r="S58"/>
  <c r="S62"/>
  <c r="S66"/>
  <c r="S70"/>
  <c r="S74"/>
  <c r="S78"/>
  <c r="U7"/>
  <c r="V5"/>
  <c r="S24"/>
  <c r="S79"/>
  <c r="S75"/>
  <c r="S71"/>
  <c r="S67"/>
  <c r="S63"/>
  <c r="S59"/>
  <c r="S55"/>
  <c r="S51"/>
  <c r="S47"/>
  <c r="S43"/>
  <c r="S39"/>
  <c r="S35"/>
  <c r="S31"/>
  <c r="S27"/>
  <c r="S23"/>
  <c r="U9"/>
  <c r="S81"/>
  <c r="T12"/>
  <c r="T14" s="1"/>
  <c r="W10"/>
  <c r="W8"/>
  <c r="V9"/>
  <c r="V2"/>
  <c r="S77"/>
  <c r="S73"/>
  <c r="S69"/>
  <c r="S65"/>
  <c r="S61"/>
  <c r="S57"/>
  <c r="S53"/>
  <c r="S49"/>
  <c r="S45"/>
  <c r="S41"/>
  <c r="S37"/>
  <c r="S33"/>
  <c r="S29"/>
  <c r="R80" i="33"/>
  <c r="R76"/>
  <c r="R72"/>
  <c r="R68"/>
  <c r="R64"/>
  <c r="R60"/>
  <c r="R54"/>
  <c r="R50"/>
  <c r="R46"/>
  <c r="R42"/>
  <c r="R38"/>
  <c r="R34"/>
  <c r="R57"/>
  <c r="R28"/>
  <c r="R24"/>
  <c r="R81"/>
  <c r="R77"/>
  <c r="R73"/>
  <c r="R69"/>
  <c r="R65"/>
  <c r="R61"/>
  <c r="R55"/>
  <c r="R51"/>
  <c r="R47"/>
  <c r="R43"/>
  <c r="R39"/>
  <c r="R35"/>
  <c r="R31"/>
  <c r="R29"/>
  <c r="R25"/>
  <c r="R78"/>
  <c r="R74"/>
  <c r="R70"/>
  <c r="R66"/>
  <c r="R62"/>
  <c r="R58"/>
  <c r="R52"/>
  <c r="R48"/>
  <c r="R44"/>
  <c r="R40"/>
  <c r="R36"/>
  <c r="R32"/>
  <c r="R30"/>
  <c r="R26"/>
  <c r="R22"/>
  <c r="R79"/>
  <c r="R75"/>
  <c r="R71"/>
  <c r="R67"/>
  <c r="R63"/>
  <c r="R59"/>
  <c r="R53"/>
  <c r="R49"/>
  <c r="R45"/>
  <c r="R41"/>
  <c r="R37"/>
  <c r="R33"/>
  <c r="R56"/>
  <c r="R27"/>
  <c r="R23"/>
  <c r="W2"/>
  <c r="V8"/>
  <c r="V10"/>
  <c r="S48"/>
  <c r="S52"/>
  <c r="S56"/>
  <c r="S60"/>
  <c r="S64"/>
  <c r="S68"/>
  <c r="S72"/>
  <c r="S76"/>
  <c r="T7"/>
  <c r="U5"/>
  <c r="T9"/>
  <c r="S71" i="32"/>
  <c r="R78"/>
  <c r="R74"/>
  <c r="R70"/>
  <c r="R66"/>
  <c r="R62"/>
  <c r="R58"/>
  <c r="R54"/>
  <c r="R50"/>
  <c r="R46"/>
  <c r="R42"/>
  <c r="R38"/>
  <c r="R34"/>
  <c r="R30"/>
  <c r="R26"/>
  <c r="R22"/>
  <c r="R81"/>
  <c r="R77"/>
  <c r="R73"/>
  <c r="R69"/>
  <c r="R65"/>
  <c r="R61"/>
  <c r="R57"/>
  <c r="R53"/>
  <c r="R49"/>
  <c r="R45"/>
  <c r="R41"/>
  <c r="R37"/>
  <c r="R33"/>
  <c r="R29"/>
  <c r="R25"/>
  <c r="R80"/>
  <c r="R76"/>
  <c r="R72"/>
  <c r="R68"/>
  <c r="R64"/>
  <c r="R60"/>
  <c r="R56"/>
  <c r="R52"/>
  <c r="R48"/>
  <c r="R44"/>
  <c r="R40"/>
  <c r="R36"/>
  <c r="R32"/>
  <c r="R28"/>
  <c r="R24"/>
  <c r="R79"/>
  <c r="R75"/>
  <c r="R71"/>
  <c r="R67"/>
  <c r="R63"/>
  <c r="R59"/>
  <c r="R55"/>
  <c r="R51"/>
  <c r="R47"/>
  <c r="R43"/>
  <c r="R39"/>
  <c r="R35"/>
  <c r="R31"/>
  <c r="R27"/>
  <c r="R23"/>
  <c r="T7"/>
  <c r="U5"/>
  <c r="U9" s="1"/>
  <c r="V8"/>
  <c r="W2"/>
  <c r="W10"/>
  <c r="S46"/>
  <c r="S50"/>
  <c r="S54"/>
  <c r="S60"/>
  <c r="S68"/>
  <c r="S76"/>
  <c r="S59"/>
  <c r="S67"/>
  <c r="T9"/>
  <c r="S75" i="31"/>
  <c r="S67"/>
  <c r="S74"/>
  <c r="S66"/>
  <c r="S58"/>
  <c r="S50"/>
  <c r="S59"/>
  <c r="S51"/>
  <c r="S44"/>
  <c r="S36"/>
  <c r="S28"/>
  <c r="S47"/>
  <c r="S39"/>
  <c r="S31"/>
  <c r="S23"/>
  <c r="S77"/>
  <c r="S69"/>
  <c r="S76"/>
  <c r="S68"/>
  <c r="S60"/>
  <c r="S52"/>
  <c r="S61"/>
  <c r="S53"/>
  <c r="S46"/>
  <c r="S38"/>
  <c r="S30"/>
  <c r="S22"/>
  <c r="S41"/>
  <c r="S33"/>
  <c r="S25"/>
  <c r="S79"/>
  <c r="S71"/>
  <c r="S78"/>
  <c r="S70"/>
  <c r="S62"/>
  <c r="S54"/>
  <c r="S63"/>
  <c r="S55"/>
  <c r="S48"/>
  <c r="S40"/>
  <c r="S32"/>
  <c r="S24"/>
  <c r="S43"/>
  <c r="S35"/>
  <c r="S27"/>
  <c r="S81"/>
  <c r="S73"/>
  <c r="S80"/>
  <c r="S72"/>
  <c r="S64"/>
  <c r="S56"/>
  <c r="S65"/>
  <c r="S57"/>
  <c r="S49"/>
  <c r="S42"/>
  <c r="S34"/>
  <c r="S26"/>
  <c r="S45"/>
  <c r="S37"/>
  <c r="S29"/>
  <c r="T7"/>
  <c r="U5"/>
  <c r="X2"/>
  <c r="T9"/>
  <c r="U9"/>
  <c r="V8"/>
  <c r="Z10"/>
  <c r="R80" i="30"/>
  <c r="R72"/>
  <c r="R81"/>
  <c r="R73"/>
  <c r="R64"/>
  <c r="R56"/>
  <c r="R65"/>
  <c r="R57"/>
  <c r="R49"/>
  <c r="R43"/>
  <c r="R35"/>
  <c r="R27"/>
  <c r="R44"/>
  <c r="R36"/>
  <c r="R28"/>
  <c r="R78"/>
  <c r="R70"/>
  <c r="R79"/>
  <c r="R71"/>
  <c r="R62"/>
  <c r="R54"/>
  <c r="R63"/>
  <c r="R55"/>
  <c r="R48"/>
  <c r="R41"/>
  <c r="R33"/>
  <c r="R25"/>
  <c r="R42"/>
  <c r="R34"/>
  <c r="R26"/>
  <c r="R76"/>
  <c r="R68"/>
  <c r="R77"/>
  <c r="R69"/>
  <c r="R60"/>
  <c r="R52"/>
  <c r="R61"/>
  <c r="R53"/>
  <c r="R47"/>
  <c r="R39"/>
  <c r="R31"/>
  <c r="R23"/>
  <c r="R40"/>
  <c r="R32"/>
  <c r="R24"/>
  <c r="R74"/>
  <c r="R66"/>
  <c r="R75"/>
  <c r="R67"/>
  <c r="R58"/>
  <c r="R50"/>
  <c r="R59"/>
  <c r="R51"/>
  <c r="R45"/>
  <c r="R37"/>
  <c r="R29"/>
  <c r="R46"/>
  <c r="R38"/>
  <c r="R30"/>
  <c r="R22"/>
  <c r="T7"/>
  <c r="U5"/>
  <c r="S14"/>
  <c r="S79" s="1"/>
  <c r="S75"/>
  <c r="S67"/>
  <c r="S74"/>
  <c r="S66"/>
  <c r="S59"/>
  <c r="S51"/>
  <c r="S60"/>
  <c r="S52"/>
  <c r="S44"/>
  <c r="S36"/>
  <c r="S28"/>
  <c r="S47"/>
  <c r="S39"/>
  <c r="S31"/>
  <c r="S23"/>
  <c r="S77"/>
  <c r="S69"/>
  <c r="S76"/>
  <c r="S68"/>
  <c r="S61"/>
  <c r="S53"/>
  <c r="S62"/>
  <c r="S58"/>
  <c r="S54"/>
  <c r="S50"/>
  <c r="S46"/>
  <c r="S42"/>
  <c r="S38"/>
  <c r="S34"/>
  <c r="S30"/>
  <c r="S26"/>
  <c r="S22"/>
  <c r="S45"/>
  <c r="S41"/>
  <c r="S37"/>
  <c r="S33"/>
  <c r="S29"/>
  <c r="S25"/>
  <c r="U10"/>
  <c r="T9"/>
  <c r="U8"/>
  <c r="X2"/>
  <c r="R68" i="29"/>
  <c r="R22"/>
  <c r="R38"/>
  <c r="R27"/>
  <c r="R43"/>
  <c r="R59"/>
  <c r="R58"/>
  <c r="R75"/>
  <c r="R74"/>
  <c r="T9"/>
  <c r="U8"/>
  <c r="S14"/>
  <c r="S79"/>
  <c r="S75"/>
  <c r="S71"/>
  <c r="S67"/>
  <c r="S78"/>
  <c r="S74"/>
  <c r="S70"/>
  <c r="S66"/>
  <c r="S63"/>
  <c r="S59"/>
  <c r="S55"/>
  <c r="S51"/>
  <c r="S64"/>
  <c r="S60"/>
  <c r="S56"/>
  <c r="S52"/>
  <c r="S48"/>
  <c r="S44"/>
  <c r="S40"/>
  <c r="S36"/>
  <c r="S32"/>
  <c r="S28"/>
  <c r="S24"/>
  <c r="S47"/>
  <c r="S43"/>
  <c r="S39"/>
  <c r="S35"/>
  <c r="S31"/>
  <c r="S27"/>
  <c r="S23"/>
  <c r="S81"/>
  <c r="S77"/>
  <c r="S73"/>
  <c r="S69"/>
  <c r="S80"/>
  <c r="S76"/>
  <c r="S72"/>
  <c r="S68"/>
  <c r="S65"/>
  <c r="S61"/>
  <c r="S57"/>
  <c r="S53"/>
  <c r="S49"/>
  <c r="S62"/>
  <c r="S58"/>
  <c r="S54"/>
  <c r="S50"/>
  <c r="S46"/>
  <c r="S42"/>
  <c r="S38"/>
  <c r="S34"/>
  <c r="S30"/>
  <c r="S26"/>
  <c r="S22"/>
  <c r="S45"/>
  <c r="S41"/>
  <c r="S37"/>
  <c r="S33"/>
  <c r="S29"/>
  <c r="S25"/>
  <c r="T12"/>
  <c r="U10"/>
  <c r="T7"/>
  <c r="U5"/>
  <c r="X2"/>
  <c r="R28"/>
  <c r="R36"/>
  <c r="R44"/>
  <c r="R25"/>
  <c r="R33"/>
  <c r="R41"/>
  <c r="R49"/>
  <c r="R57"/>
  <c r="R65"/>
  <c r="R56"/>
  <c r="R64"/>
  <c r="R73"/>
  <c r="R81"/>
  <c r="R72"/>
  <c r="R80"/>
  <c r="R26"/>
  <c r="R34"/>
  <c r="R42"/>
  <c r="R23"/>
  <c r="R31"/>
  <c r="R39"/>
  <c r="R47"/>
  <c r="R55"/>
  <c r="R63"/>
  <c r="R54"/>
  <c r="R62"/>
  <c r="R71"/>
  <c r="R79"/>
  <c r="R70"/>
  <c r="R78" i="28"/>
  <c r="R70"/>
  <c r="R79"/>
  <c r="R71"/>
  <c r="R62"/>
  <c r="R54"/>
  <c r="R63"/>
  <c r="R55"/>
  <c r="R47"/>
  <c r="R39"/>
  <c r="R31"/>
  <c r="R23"/>
  <c r="R42"/>
  <c r="R34"/>
  <c r="R26"/>
  <c r="R80"/>
  <c r="R72"/>
  <c r="R81"/>
  <c r="R73"/>
  <c r="R64"/>
  <c r="R56"/>
  <c r="R65"/>
  <c r="R57"/>
  <c r="R49"/>
  <c r="R41"/>
  <c r="R33"/>
  <c r="R25"/>
  <c r="R44"/>
  <c r="R36"/>
  <c r="R28"/>
  <c r="R74"/>
  <c r="R66"/>
  <c r="R75"/>
  <c r="R67"/>
  <c r="R58"/>
  <c r="R50"/>
  <c r="R59"/>
  <c r="R51"/>
  <c r="R43"/>
  <c r="R35"/>
  <c r="R27"/>
  <c r="R46"/>
  <c r="R38"/>
  <c r="R30"/>
  <c r="R22"/>
  <c r="R76"/>
  <c r="R68"/>
  <c r="R77"/>
  <c r="R69"/>
  <c r="R60"/>
  <c r="R52"/>
  <c r="R61"/>
  <c r="R53"/>
  <c r="R45"/>
  <c r="R37"/>
  <c r="R29"/>
  <c r="R48"/>
  <c r="R40"/>
  <c r="R32"/>
  <c r="R24"/>
  <c r="U10"/>
  <c r="W2"/>
  <c r="S14"/>
  <c r="S81" s="1"/>
  <c r="S77"/>
  <c r="S69"/>
  <c r="S78"/>
  <c r="S70"/>
  <c r="S61"/>
  <c r="S57"/>
  <c r="S53"/>
  <c r="S64"/>
  <c r="S60"/>
  <c r="S56"/>
  <c r="S52"/>
  <c r="S49"/>
  <c r="S46"/>
  <c r="S42"/>
  <c r="S38"/>
  <c r="S34"/>
  <c r="S30"/>
  <c r="S26"/>
  <c r="S22"/>
  <c r="S45"/>
  <c r="S41"/>
  <c r="S37"/>
  <c r="S33"/>
  <c r="S29"/>
  <c r="S25"/>
  <c r="S79"/>
  <c r="S75"/>
  <c r="S71"/>
  <c r="S67"/>
  <c r="S80"/>
  <c r="S76"/>
  <c r="S72"/>
  <c r="S68"/>
  <c r="S63"/>
  <c r="S59"/>
  <c r="S55"/>
  <c r="S51"/>
  <c r="S62"/>
  <c r="S58"/>
  <c r="S54"/>
  <c r="S50"/>
  <c r="S48"/>
  <c r="S44"/>
  <c r="S40"/>
  <c r="S36"/>
  <c r="S32"/>
  <c r="S28"/>
  <c r="S24"/>
  <c r="S47"/>
  <c r="S43"/>
  <c r="S39"/>
  <c r="S35"/>
  <c r="S31"/>
  <c r="S27"/>
  <c r="S23"/>
  <c r="T7"/>
  <c r="U5"/>
  <c r="T9"/>
  <c r="U8"/>
  <c r="S29" i="27"/>
  <c r="S27"/>
  <c r="S35"/>
  <c r="S43"/>
  <c r="S22"/>
  <c r="S30"/>
  <c r="S38"/>
  <c r="S46"/>
  <c r="S54"/>
  <c r="S62"/>
  <c r="S53"/>
  <c r="S61"/>
  <c r="S68"/>
  <c r="S76"/>
  <c r="S71"/>
  <c r="S79"/>
  <c r="S23"/>
  <c r="S31"/>
  <c r="S39"/>
  <c r="S47"/>
  <c r="S26"/>
  <c r="S34"/>
  <c r="S42"/>
  <c r="S50"/>
  <c r="S58"/>
  <c r="S67"/>
  <c r="S57"/>
  <c r="S65"/>
  <c r="S72"/>
  <c r="S80"/>
  <c r="S75"/>
  <c r="U10" i="2"/>
  <c r="T12"/>
  <c r="T14" s="1"/>
  <c r="S25"/>
  <c r="S29"/>
  <c r="S33"/>
  <c r="S37"/>
  <c r="S41"/>
  <c r="S45"/>
  <c r="S49"/>
  <c r="S22"/>
  <c r="S26"/>
  <c r="S30"/>
  <c r="S34"/>
  <c r="S38"/>
  <c r="S42"/>
  <c r="S46"/>
  <c r="S50"/>
  <c r="S54"/>
  <c r="S58"/>
  <c r="S62"/>
  <c r="S66"/>
  <c r="S70"/>
  <c r="S53"/>
  <c r="S61"/>
  <c r="S69"/>
  <c r="S75"/>
  <c r="S79"/>
  <c r="S59"/>
  <c r="S67"/>
  <c r="S74"/>
  <c r="S78"/>
  <c r="S23"/>
  <c r="S27"/>
  <c r="S31"/>
  <c r="S35"/>
  <c r="S39"/>
  <c r="S43"/>
  <c r="S47"/>
  <c r="S51"/>
  <c r="S24"/>
  <c r="S28"/>
  <c r="S32"/>
  <c r="S36"/>
  <c r="S40"/>
  <c r="S44"/>
  <c r="S48"/>
  <c r="S52"/>
  <c r="S56"/>
  <c r="S60"/>
  <c r="S64"/>
  <c r="S68"/>
  <c r="S72"/>
  <c r="S57"/>
  <c r="S65"/>
  <c r="S73"/>
  <c r="S77"/>
  <c r="S81"/>
  <c r="S55"/>
  <c r="S63"/>
  <c r="S71"/>
  <c r="S76"/>
  <c r="S80"/>
  <c r="U9" i="27"/>
  <c r="V8"/>
  <c r="U7"/>
  <c r="V5"/>
  <c r="X10"/>
  <c r="S77"/>
  <c r="S69"/>
  <c r="S74"/>
  <c r="S66"/>
  <c r="S59"/>
  <c r="S51"/>
  <c r="S60"/>
  <c r="S52"/>
  <c r="S44"/>
  <c r="S36"/>
  <c r="S28"/>
  <c r="S49"/>
  <c r="S41"/>
  <c r="S33"/>
  <c r="S25"/>
  <c r="S81"/>
  <c r="V2"/>
  <c r="T12"/>
  <c r="T14" s="1"/>
  <c r="T78" s="1"/>
  <c r="S73"/>
  <c r="S78"/>
  <c r="S70"/>
  <c r="S63"/>
  <c r="S55"/>
  <c r="S64"/>
  <c r="S56"/>
  <c r="S48"/>
  <c r="S40"/>
  <c r="S32"/>
  <c r="S24"/>
  <c r="S45"/>
  <c r="S37"/>
  <c r="T9" i="26"/>
  <c r="R24"/>
  <c r="R28"/>
  <c r="R32"/>
  <c r="R36"/>
  <c r="R40"/>
  <c r="R25"/>
  <c r="R33"/>
  <c r="R41"/>
  <c r="R46"/>
  <c r="R50"/>
  <c r="R54"/>
  <c r="R58"/>
  <c r="R62"/>
  <c r="R23"/>
  <c r="R31"/>
  <c r="R39"/>
  <c r="R45"/>
  <c r="R49"/>
  <c r="R53"/>
  <c r="R57"/>
  <c r="R61"/>
  <c r="R65"/>
  <c r="R69"/>
  <c r="R73"/>
  <c r="R77"/>
  <c r="R81"/>
  <c r="R68"/>
  <c r="R72"/>
  <c r="R76"/>
  <c r="R80"/>
  <c r="R22"/>
  <c r="R26"/>
  <c r="R30"/>
  <c r="R34"/>
  <c r="R38"/>
  <c r="R42"/>
  <c r="R29"/>
  <c r="R37"/>
  <c r="R44"/>
  <c r="R48"/>
  <c r="R52"/>
  <c r="R56"/>
  <c r="R60"/>
  <c r="R64"/>
  <c r="R27"/>
  <c r="R35"/>
  <c r="R43"/>
  <c r="R47"/>
  <c r="R51"/>
  <c r="R55"/>
  <c r="R59"/>
  <c r="R63"/>
  <c r="R67"/>
  <c r="R71"/>
  <c r="R75"/>
  <c r="R79"/>
  <c r="R66"/>
  <c r="R70"/>
  <c r="R74"/>
  <c r="R78"/>
  <c r="S12"/>
  <c r="S14" s="1"/>
  <c r="W7" i="2"/>
  <c r="X5"/>
  <c r="Y8"/>
  <c r="X9"/>
  <c r="U8" i="26"/>
  <c r="T7"/>
  <c r="U5"/>
  <c r="U10"/>
  <c r="S79" i="36" l="1"/>
  <c r="S81"/>
  <c r="S72"/>
  <c r="S56"/>
  <c r="S48"/>
  <c r="S40"/>
  <c r="S32"/>
  <c r="S24"/>
  <c r="S63"/>
  <c r="S76"/>
  <c r="S62"/>
  <c r="S51"/>
  <c r="S43"/>
  <c r="S35"/>
  <c r="S27"/>
  <c r="S69"/>
  <c r="S77"/>
  <c r="S64"/>
  <c r="S52"/>
  <c r="S44"/>
  <c r="S36"/>
  <c r="S28"/>
  <c r="S71"/>
  <c r="S80"/>
  <c r="S70"/>
  <c r="S55"/>
  <c r="S47"/>
  <c r="S39"/>
  <c r="S31"/>
  <c r="S23"/>
  <c r="S61"/>
  <c r="T12"/>
  <c r="T14" s="1"/>
  <c r="U7"/>
  <c r="V5"/>
  <c r="U9"/>
  <c r="S57"/>
  <c r="S65"/>
  <c r="S73"/>
  <c r="S25"/>
  <c r="S29"/>
  <c r="S33"/>
  <c r="S37"/>
  <c r="S41"/>
  <c r="S45"/>
  <c r="S49"/>
  <c r="S53"/>
  <c r="S58"/>
  <c r="S66"/>
  <c r="S74"/>
  <c r="S78"/>
  <c r="S59"/>
  <c r="S67"/>
  <c r="S22"/>
  <c r="S26"/>
  <c r="S30"/>
  <c r="S34"/>
  <c r="S38"/>
  <c r="S42"/>
  <c r="S46"/>
  <c r="S50"/>
  <c r="S54"/>
  <c r="S60"/>
  <c r="S68"/>
  <c r="S75"/>
  <c r="S78" i="35"/>
  <c r="S74"/>
  <c r="S70"/>
  <c r="S66"/>
  <c r="S62"/>
  <c r="S58"/>
  <c r="S54"/>
  <c r="S50"/>
  <c r="S46"/>
  <c r="S42"/>
  <c r="S38"/>
  <c r="S34"/>
  <c r="S30"/>
  <c r="S26"/>
  <c r="S22"/>
  <c r="S79"/>
  <c r="S75"/>
  <c r="S71"/>
  <c r="S67"/>
  <c r="S63"/>
  <c r="S59"/>
  <c r="S55"/>
  <c r="S51"/>
  <c r="S47"/>
  <c r="S43"/>
  <c r="S39"/>
  <c r="S35"/>
  <c r="S31"/>
  <c r="S27"/>
  <c r="S23"/>
  <c r="S80"/>
  <c r="S76"/>
  <c r="S72"/>
  <c r="S68"/>
  <c r="S64"/>
  <c r="S60"/>
  <c r="S56"/>
  <c r="S52"/>
  <c r="S48"/>
  <c r="S44"/>
  <c r="S40"/>
  <c r="S36"/>
  <c r="S32"/>
  <c r="S28"/>
  <c r="S24"/>
  <c r="S81"/>
  <c r="S77"/>
  <c r="S73"/>
  <c r="S69"/>
  <c r="S65"/>
  <c r="S61"/>
  <c r="S57"/>
  <c r="S53"/>
  <c r="S49"/>
  <c r="S45"/>
  <c r="S41"/>
  <c r="S37"/>
  <c r="S33"/>
  <c r="S29"/>
  <c r="S25"/>
  <c r="V7"/>
  <c r="W5"/>
  <c r="W7" s="1"/>
  <c r="V10"/>
  <c r="V8"/>
  <c r="U9"/>
  <c r="W2"/>
  <c r="T14"/>
  <c r="T80"/>
  <c r="T78"/>
  <c r="T76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81"/>
  <c r="T79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4" i="34"/>
  <c r="T28"/>
  <c r="T32"/>
  <c r="T36"/>
  <c r="T40"/>
  <c r="T44"/>
  <c r="T48"/>
  <c r="T52"/>
  <c r="T56"/>
  <c r="T60"/>
  <c r="T64"/>
  <c r="T68"/>
  <c r="T72"/>
  <c r="T76"/>
  <c r="T25"/>
  <c r="T29"/>
  <c r="T33"/>
  <c r="T37"/>
  <c r="T41"/>
  <c r="T45"/>
  <c r="T49"/>
  <c r="T53"/>
  <c r="T57"/>
  <c r="T61"/>
  <c r="T65"/>
  <c r="T69"/>
  <c r="T73"/>
  <c r="T77"/>
  <c r="T81"/>
  <c r="T80"/>
  <c r="T22"/>
  <c r="T26"/>
  <c r="T30"/>
  <c r="T34"/>
  <c r="T38"/>
  <c r="T42"/>
  <c r="T46"/>
  <c r="T50"/>
  <c r="T55"/>
  <c r="T58"/>
  <c r="T62"/>
  <c r="T66"/>
  <c r="T70"/>
  <c r="T74"/>
  <c r="T78"/>
  <c r="T23"/>
  <c r="T27"/>
  <c r="T31"/>
  <c r="T35"/>
  <c r="T39"/>
  <c r="T43"/>
  <c r="T47"/>
  <c r="T51"/>
  <c r="T54"/>
  <c r="T59"/>
  <c r="T63"/>
  <c r="T67"/>
  <c r="T71"/>
  <c r="T75"/>
  <c r="T79"/>
  <c r="V7"/>
  <c r="W5"/>
  <c r="W7" s="1"/>
  <c r="W2"/>
  <c r="U12"/>
  <c r="U14" s="1"/>
  <c r="V12"/>
  <c r="V14" s="1"/>
  <c r="V80" s="1"/>
  <c r="U7" i="33"/>
  <c r="V5"/>
  <c r="W10"/>
  <c r="W8"/>
  <c r="V9"/>
  <c r="T12"/>
  <c r="T14" s="1"/>
  <c r="U9"/>
  <c r="U12" i="32"/>
  <c r="U14" s="1"/>
  <c r="T12"/>
  <c r="T14" s="1"/>
  <c r="V9"/>
  <c r="W8"/>
  <c r="U7"/>
  <c r="V5"/>
  <c r="AA10" i="31"/>
  <c r="U12"/>
  <c r="U14" s="1"/>
  <c r="Y2"/>
  <c r="W8"/>
  <c r="T12"/>
  <c r="T14" s="1"/>
  <c r="U7"/>
  <c r="V5"/>
  <c r="S49" i="30"/>
  <c r="S57"/>
  <c r="S65"/>
  <c r="S72"/>
  <c r="S80"/>
  <c r="S73"/>
  <c r="S81"/>
  <c r="S27"/>
  <c r="S35"/>
  <c r="S43"/>
  <c r="S24"/>
  <c r="S32"/>
  <c r="S40"/>
  <c r="S48"/>
  <c r="S56"/>
  <c r="S64"/>
  <c r="S55"/>
  <c r="S63"/>
  <c r="S70"/>
  <c r="S78"/>
  <c r="S71"/>
  <c r="U9"/>
  <c r="V8"/>
  <c r="V10"/>
  <c r="Y2"/>
  <c r="V5"/>
  <c r="U7"/>
  <c r="T12"/>
  <c r="T14" s="1"/>
  <c r="U7" i="29"/>
  <c r="V5"/>
  <c r="V10"/>
  <c r="T14"/>
  <c r="T78"/>
  <c r="T74"/>
  <c r="T70"/>
  <c r="T66"/>
  <c r="T79"/>
  <c r="T75"/>
  <c r="T71"/>
  <c r="T67"/>
  <c r="T64"/>
  <c r="T60"/>
  <c r="T56"/>
  <c r="T52"/>
  <c r="T63"/>
  <c r="T59"/>
  <c r="T55"/>
  <c r="T51"/>
  <c r="T45"/>
  <c r="T41"/>
  <c r="T37"/>
  <c r="T33"/>
  <c r="T29"/>
  <c r="T25"/>
  <c r="T49"/>
  <c r="T46"/>
  <c r="T42"/>
  <c r="T38"/>
  <c r="T34"/>
  <c r="T30"/>
  <c r="T26"/>
  <c r="T22"/>
  <c r="T80"/>
  <c r="T76"/>
  <c r="T72"/>
  <c r="T68"/>
  <c r="T81"/>
  <c r="T77"/>
  <c r="T73"/>
  <c r="T69"/>
  <c r="T65"/>
  <c r="T62"/>
  <c r="T58"/>
  <c r="T54"/>
  <c r="T50"/>
  <c r="T61"/>
  <c r="T57"/>
  <c r="T53"/>
  <c r="T47"/>
  <c r="T43"/>
  <c r="T39"/>
  <c r="T35"/>
  <c r="T31"/>
  <c r="T27"/>
  <c r="T23"/>
  <c r="T48"/>
  <c r="T44"/>
  <c r="T40"/>
  <c r="T36"/>
  <c r="T32"/>
  <c r="T28"/>
  <c r="T24"/>
  <c r="Y2"/>
  <c r="U9"/>
  <c r="V8"/>
  <c r="X2" i="28"/>
  <c r="S66"/>
  <c r="S74"/>
  <c r="S65"/>
  <c r="S73"/>
  <c r="T12"/>
  <c r="T14" s="1"/>
  <c r="U9"/>
  <c r="U12" s="1"/>
  <c r="V8"/>
  <c r="U7"/>
  <c r="V5"/>
  <c r="V10"/>
  <c r="V10" i="2"/>
  <c r="U12"/>
  <c r="U14" s="1"/>
  <c r="T24"/>
  <c r="T28"/>
  <c r="T32"/>
  <c r="T36"/>
  <c r="T40"/>
  <c r="T44"/>
  <c r="T48"/>
  <c r="T23"/>
  <c r="T27"/>
  <c r="T31"/>
  <c r="T35"/>
  <c r="T39"/>
  <c r="T43"/>
  <c r="T47"/>
  <c r="T51"/>
  <c r="T55"/>
  <c r="T59"/>
  <c r="T63"/>
  <c r="T67"/>
  <c r="T71"/>
  <c r="T58"/>
  <c r="T66"/>
  <c r="T74"/>
  <c r="T78"/>
  <c r="T52"/>
  <c r="T60"/>
  <c r="T68"/>
  <c r="T73"/>
  <c r="T77"/>
  <c r="T81"/>
  <c r="T22"/>
  <c r="T26"/>
  <c r="T30"/>
  <c r="T34"/>
  <c r="T38"/>
  <c r="T42"/>
  <c r="T46"/>
  <c r="T50"/>
  <c r="T25"/>
  <c r="T29"/>
  <c r="T33"/>
  <c r="T37"/>
  <c r="T41"/>
  <c r="T45"/>
  <c r="T49"/>
  <c r="T53"/>
  <c r="T57"/>
  <c r="T61"/>
  <c r="T65"/>
  <c r="T69"/>
  <c r="T54"/>
  <c r="T62"/>
  <c r="T70"/>
  <c r="T76"/>
  <c r="T80"/>
  <c r="T56"/>
  <c r="T64"/>
  <c r="T72"/>
  <c r="T75"/>
  <c r="T79"/>
  <c r="W2" i="27"/>
  <c r="Y10"/>
  <c r="V7"/>
  <c r="W5"/>
  <c r="V9"/>
  <c r="W8"/>
  <c r="T74"/>
  <c r="T79"/>
  <c r="T80"/>
  <c r="T76"/>
  <c r="T72"/>
  <c r="T81"/>
  <c r="T77"/>
  <c r="T73"/>
  <c r="T69"/>
  <c r="T65"/>
  <c r="T64"/>
  <c r="T60"/>
  <c r="T56"/>
  <c r="T52"/>
  <c r="T63"/>
  <c r="T59"/>
  <c r="T55"/>
  <c r="T49"/>
  <c r="T45"/>
  <c r="T41"/>
  <c r="T37"/>
  <c r="T33"/>
  <c r="T29"/>
  <c r="T25"/>
  <c r="T51"/>
  <c r="T48"/>
  <c r="T44"/>
  <c r="T40"/>
  <c r="T36"/>
  <c r="T32"/>
  <c r="T28"/>
  <c r="T24"/>
  <c r="T75"/>
  <c r="T71"/>
  <c r="T67"/>
  <c r="T66"/>
  <c r="T62"/>
  <c r="T58"/>
  <c r="T54"/>
  <c r="T68"/>
  <c r="T61"/>
  <c r="T57"/>
  <c r="T53"/>
  <c r="T47"/>
  <c r="T43"/>
  <c r="T39"/>
  <c r="T35"/>
  <c r="T31"/>
  <c r="T27"/>
  <c r="T23"/>
  <c r="T50"/>
  <c r="T46"/>
  <c r="T42"/>
  <c r="T38"/>
  <c r="T34"/>
  <c r="T30"/>
  <c r="T26"/>
  <c r="T22"/>
  <c r="U14"/>
  <c r="U12"/>
  <c r="T70"/>
  <c r="S25" i="26"/>
  <c r="S81"/>
  <c r="U9"/>
  <c r="S73"/>
  <c r="S72"/>
  <c r="S77"/>
  <c r="S69"/>
  <c r="T12"/>
  <c r="T14" s="1"/>
  <c r="S80"/>
  <c r="S76"/>
  <c r="S79"/>
  <c r="S75"/>
  <c r="S71"/>
  <c r="S67"/>
  <c r="S78"/>
  <c r="S74"/>
  <c r="S70"/>
  <c r="S65"/>
  <c r="S64"/>
  <c r="S60"/>
  <c r="S56"/>
  <c r="S52"/>
  <c r="S48"/>
  <c r="S44"/>
  <c r="S36"/>
  <c r="S28"/>
  <c r="S63"/>
  <c r="S59"/>
  <c r="S55"/>
  <c r="S51"/>
  <c r="S47"/>
  <c r="S42"/>
  <c r="S34"/>
  <c r="S26"/>
  <c r="S43"/>
  <c r="S39"/>
  <c r="S35"/>
  <c r="S31"/>
  <c r="S27"/>
  <c r="S23"/>
  <c r="S68"/>
  <c r="S66"/>
  <c r="S62"/>
  <c r="S58"/>
  <c r="S54"/>
  <c r="S50"/>
  <c r="S46"/>
  <c r="S40"/>
  <c r="S32"/>
  <c r="S24"/>
  <c r="S61"/>
  <c r="S57"/>
  <c r="S53"/>
  <c r="S49"/>
  <c r="S45"/>
  <c r="S38"/>
  <c r="S30"/>
  <c r="S22"/>
  <c r="S41"/>
  <c r="S37"/>
  <c r="S33"/>
  <c r="S29"/>
  <c r="Z8" i="2"/>
  <c r="Y9"/>
  <c r="Y5"/>
  <c r="X7"/>
  <c r="V10" i="26"/>
  <c r="W10" s="1"/>
  <c r="U7"/>
  <c r="V5"/>
  <c r="W5" s="1"/>
  <c r="V8"/>
  <c r="T78" i="36" l="1"/>
  <c r="T74"/>
  <c r="T70"/>
  <c r="T66"/>
  <c r="T62"/>
  <c r="T58"/>
  <c r="T54"/>
  <c r="T50"/>
  <c r="T46"/>
  <c r="T42"/>
  <c r="T38"/>
  <c r="T34"/>
  <c r="T30"/>
  <c r="T26"/>
  <c r="T22"/>
  <c r="T79"/>
  <c r="T75"/>
  <c r="T71"/>
  <c r="T67"/>
  <c r="T63"/>
  <c r="T59"/>
  <c r="T55"/>
  <c r="T51"/>
  <c r="T47"/>
  <c r="T43"/>
  <c r="T39"/>
  <c r="T35"/>
  <c r="T31"/>
  <c r="T27"/>
  <c r="T23"/>
  <c r="T80"/>
  <c r="T76"/>
  <c r="T72"/>
  <c r="T68"/>
  <c r="T64"/>
  <c r="T60"/>
  <c r="T56"/>
  <c r="T52"/>
  <c r="T48"/>
  <c r="T44"/>
  <c r="T40"/>
  <c r="T36"/>
  <c r="T32"/>
  <c r="T28"/>
  <c r="T24"/>
  <c r="T81"/>
  <c r="T77"/>
  <c r="T73"/>
  <c r="T69"/>
  <c r="T65"/>
  <c r="T61"/>
  <c r="T57"/>
  <c r="T53"/>
  <c r="T49"/>
  <c r="T45"/>
  <c r="T41"/>
  <c r="T37"/>
  <c r="T33"/>
  <c r="T29"/>
  <c r="T25"/>
  <c r="U12"/>
  <c r="U14" s="1"/>
  <c r="V7"/>
  <c r="W5"/>
  <c r="V9"/>
  <c r="V9" i="35"/>
  <c r="W8"/>
  <c r="W9" s="1"/>
  <c r="V12"/>
  <c r="W10"/>
  <c r="W12" s="1"/>
  <c r="U12"/>
  <c r="U14" s="1"/>
  <c r="W9" i="34"/>
  <c r="V23"/>
  <c r="V25"/>
  <c r="V27"/>
  <c r="V29"/>
  <c r="V31"/>
  <c r="V33"/>
  <c r="V35"/>
  <c r="V37"/>
  <c r="V39"/>
  <c r="V41"/>
  <c r="V43"/>
  <c r="V45"/>
  <c r="V47"/>
  <c r="V49"/>
  <c r="V51"/>
  <c r="V53"/>
  <c r="V54"/>
  <c r="V57"/>
  <c r="V59"/>
  <c r="V61"/>
  <c r="V63"/>
  <c r="V65"/>
  <c r="V67"/>
  <c r="V69"/>
  <c r="V71"/>
  <c r="V73"/>
  <c r="V75"/>
  <c r="V77"/>
  <c r="V79"/>
  <c r="V81"/>
  <c r="U80"/>
  <c r="U78"/>
  <c r="U76"/>
  <c r="U74"/>
  <c r="U72"/>
  <c r="U70"/>
  <c r="U55"/>
  <c r="U53"/>
  <c r="U51"/>
  <c r="U49"/>
  <c r="U47"/>
  <c r="U45"/>
  <c r="U43"/>
  <c r="U41"/>
  <c r="U39"/>
  <c r="U37"/>
  <c r="U35"/>
  <c r="U33"/>
  <c r="U31"/>
  <c r="U29"/>
  <c r="U27"/>
  <c r="U25"/>
  <c r="U23"/>
  <c r="U67"/>
  <c r="U65"/>
  <c r="U63"/>
  <c r="U61"/>
  <c r="U59"/>
  <c r="U57"/>
  <c r="U81"/>
  <c r="U79"/>
  <c r="U77"/>
  <c r="U75"/>
  <c r="U73"/>
  <c r="U71"/>
  <c r="U69"/>
  <c r="U54"/>
  <c r="U52"/>
  <c r="U50"/>
  <c r="U48"/>
  <c r="U46"/>
  <c r="U44"/>
  <c r="U42"/>
  <c r="U40"/>
  <c r="U38"/>
  <c r="U36"/>
  <c r="U34"/>
  <c r="U32"/>
  <c r="U30"/>
  <c r="U28"/>
  <c r="U26"/>
  <c r="U24"/>
  <c r="U22"/>
  <c r="U68"/>
  <c r="U66"/>
  <c r="U64"/>
  <c r="U62"/>
  <c r="U60"/>
  <c r="U58"/>
  <c r="U56"/>
  <c r="V22"/>
  <c r="V24"/>
  <c r="V26"/>
  <c r="V28"/>
  <c r="V30"/>
  <c r="V32"/>
  <c r="V34"/>
  <c r="V36"/>
  <c r="V38"/>
  <c r="V40"/>
  <c r="V42"/>
  <c r="V44"/>
  <c r="V46"/>
  <c r="V48"/>
  <c r="V50"/>
  <c r="V52"/>
  <c r="V55"/>
  <c r="V56"/>
  <c r="V58"/>
  <c r="V60"/>
  <c r="V62"/>
  <c r="V64"/>
  <c r="V66"/>
  <c r="V68"/>
  <c r="V70"/>
  <c r="V72"/>
  <c r="V74"/>
  <c r="V76"/>
  <c r="V78"/>
  <c r="W12"/>
  <c r="W14" s="1"/>
  <c r="T80" i="33"/>
  <c r="T76"/>
  <c r="T72"/>
  <c r="T68"/>
  <c r="T64"/>
  <c r="T60"/>
  <c r="T56"/>
  <c r="T52"/>
  <c r="T48"/>
  <c r="T44"/>
  <c r="T40"/>
  <c r="T36"/>
  <c r="T32"/>
  <c r="T28"/>
  <c r="T24"/>
  <c r="T81"/>
  <c r="T77"/>
  <c r="T73"/>
  <c r="T69"/>
  <c r="T65"/>
  <c r="T61"/>
  <c r="T57"/>
  <c r="T53"/>
  <c r="T49"/>
  <c r="T45"/>
  <c r="T41"/>
  <c r="T37"/>
  <c r="T33"/>
  <c r="T29"/>
  <c r="T25"/>
  <c r="T78"/>
  <c r="T74"/>
  <c r="T70"/>
  <c r="T66"/>
  <c r="T62"/>
  <c r="T58"/>
  <c r="T54"/>
  <c r="T50"/>
  <c r="T46"/>
  <c r="T42"/>
  <c r="T38"/>
  <c r="T34"/>
  <c r="T30"/>
  <c r="T26"/>
  <c r="T22"/>
  <c r="T79"/>
  <c r="T75"/>
  <c r="T71"/>
  <c r="T67"/>
  <c r="T63"/>
  <c r="T59"/>
  <c r="T55"/>
  <c r="T51"/>
  <c r="T47"/>
  <c r="T43"/>
  <c r="T39"/>
  <c r="T35"/>
  <c r="T31"/>
  <c r="T27"/>
  <c r="T23"/>
  <c r="U12"/>
  <c r="U14" s="1"/>
  <c r="V7"/>
  <c r="W5"/>
  <c r="W7" s="1"/>
  <c r="V12"/>
  <c r="V14" s="1"/>
  <c r="U78" i="32"/>
  <c r="U74"/>
  <c r="U70"/>
  <c r="U66"/>
  <c r="U62"/>
  <c r="U58"/>
  <c r="U54"/>
  <c r="U50"/>
  <c r="U46"/>
  <c r="U42"/>
  <c r="U38"/>
  <c r="U34"/>
  <c r="U30"/>
  <c r="U26"/>
  <c r="U22"/>
  <c r="U79"/>
  <c r="U75"/>
  <c r="U71"/>
  <c r="U67"/>
  <c r="U63"/>
  <c r="U59"/>
  <c r="U55"/>
  <c r="U51"/>
  <c r="U47"/>
  <c r="U43"/>
  <c r="U39"/>
  <c r="U35"/>
  <c r="U31"/>
  <c r="U27"/>
  <c r="U23"/>
  <c r="U80"/>
  <c r="U76"/>
  <c r="U72"/>
  <c r="U68"/>
  <c r="U64"/>
  <c r="U60"/>
  <c r="U56"/>
  <c r="U52"/>
  <c r="U48"/>
  <c r="U44"/>
  <c r="U40"/>
  <c r="U36"/>
  <c r="U32"/>
  <c r="U28"/>
  <c r="U24"/>
  <c r="U81"/>
  <c r="U77"/>
  <c r="U73"/>
  <c r="U69"/>
  <c r="U65"/>
  <c r="U61"/>
  <c r="U57"/>
  <c r="U53"/>
  <c r="U49"/>
  <c r="U45"/>
  <c r="U41"/>
  <c r="U37"/>
  <c r="U33"/>
  <c r="U29"/>
  <c r="U25"/>
  <c r="T78"/>
  <c r="T74"/>
  <c r="T70"/>
  <c r="T66"/>
  <c r="T62"/>
  <c r="T58"/>
  <c r="T54"/>
  <c r="T50"/>
  <c r="T46"/>
  <c r="T42"/>
  <c r="T38"/>
  <c r="T34"/>
  <c r="T30"/>
  <c r="T26"/>
  <c r="T22"/>
  <c r="T81"/>
  <c r="T77"/>
  <c r="T73"/>
  <c r="T69"/>
  <c r="T65"/>
  <c r="T61"/>
  <c r="T57"/>
  <c r="T53"/>
  <c r="T49"/>
  <c r="T45"/>
  <c r="T41"/>
  <c r="T37"/>
  <c r="T33"/>
  <c r="T29"/>
  <c r="T25"/>
  <c r="T80"/>
  <c r="T76"/>
  <c r="T72"/>
  <c r="T68"/>
  <c r="T64"/>
  <c r="T60"/>
  <c r="T56"/>
  <c r="T52"/>
  <c r="T48"/>
  <c r="T44"/>
  <c r="T40"/>
  <c r="T36"/>
  <c r="T32"/>
  <c r="T28"/>
  <c r="T24"/>
  <c r="T79"/>
  <c r="T75"/>
  <c r="T71"/>
  <c r="T67"/>
  <c r="T63"/>
  <c r="T59"/>
  <c r="T55"/>
  <c r="T51"/>
  <c r="T47"/>
  <c r="T43"/>
  <c r="T39"/>
  <c r="T35"/>
  <c r="T31"/>
  <c r="T27"/>
  <c r="T23"/>
  <c r="V7"/>
  <c r="W5"/>
  <c r="W7" s="1"/>
  <c r="V12"/>
  <c r="V14" s="1"/>
  <c r="T74" i="31"/>
  <c r="T70"/>
  <c r="T71"/>
  <c r="T55"/>
  <c r="T64"/>
  <c r="T56"/>
  <c r="T47"/>
  <c r="T39"/>
  <c r="T31"/>
  <c r="T23"/>
  <c r="T42"/>
  <c r="T34"/>
  <c r="T26"/>
  <c r="T80"/>
  <c r="T72"/>
  <c r="T81"/>
  <c r="T73"/>
  <c r="T65"/>
  <c r="T57"/>
  <c r="T58"/>
  <c r="T50"/>
  <c r="T33"/>
  <c r="T36"/>
  <c r="T78"/>
  <c r="T79"/>
  <c r="T63"/>
  <c r="T51"/>
  <c r="T60"/>
  <c r="T52"/>
  <c r="T43"/>
  <c r="T35"/>
  <c r="T27"/>
  <c r="T46"/>
  <c r="T38"/>
  <c r="T30"/>
  <c r="T22"/>
  <c r="T76"/>
  <c r="T68"/>
  <c r="T77"/>
  <c r="T69"/>
  <c r="T61"/>
  <c r="T53"/>
  <c r="T62"/>
  <c r="T54"/>
  <c r="T45"/>
  <c r="T37"/>
  <c r="T29"/>
  <c r="T48"/>
  <c r="T40"/>
  <c r="T32"/>
  <c r="T24"/>
  <c r="T49"/>
  <c r="T41"/>
  <c r="T25"/>
  <c r="T44"/>
  <c r="T28"/>
  <c r="U75"/>
  <c r="U67"/>
  <c r="U74"/>
  <c r="U66"/>
  <c r="U60"/>
  <c r="U52"/>
  <c r="U59"/>
  <c r="U51"/>
  <c r="U42"/>
  <c r="U34"/>
  <c r="U26"/>
  <c r="U47"/>
  <c r="U39"/>
  <c r="U31"/>
  <c r="U23"/>
  <c r="U77"/>
  <c r="U69"/>
  <c r="U76"/>
  <c r="U68"/>
  <c r="U62"/>
  <c r="U54"/>
  <c r="U61"/>
  <c r="U53"/>
  <c r="U44"/>
  <c r="U36"/>
  <c r="U28"/>
  <c r="U49"/>
  <c r="U41"/>
  <c r="U33"/>
  <c r="U25"/>
  <c r="U79"/>
  <c r="U71"/>
  <c r="U78"/>
  <c r="U70"/>
  <c r="U64"/>
  <c r="U56"/>
  <c r="U63"/>
  <c r="U55"/>
  <c r="U46"/>
  <c r="U38"/>
  <c r="U30"/>
  <c r="U22"/>
  <c r="U43"/>
  <c r="U35"/>
  <c r="U27"/>
  <c r="U81"/>
  <c r="U73"/>
  <c r="U80"/>
  <c r="U72"/>
  <c r="U65"/>
  <c r="U58"/>
  <c r="U50"/>
  <c r="U57"/>
  <c r="U48"/>
  <c r="U40"/>
  <c r="U32"/>
  <c r="U24"/>
  <c r="U45"/>
  <c r="U37"/>
  <c r="U29"/>
  <c r="V7"/>
  <c r="W5"/>
  <c r="Z2"/>
  <c r="T59"/>
  <c r="T67"/>
  <c r="T75"/>
  <c r="T66"/>
  <c r="V9"/>
  <c r="W9"/>
  <c r="X8"/>
  <c r="AB10"/>
  <c r="T74" i="30"/>
  <c r="T66"/>
  <c r="T75"/>
  <c r="T67"/>
  <c r="T60"/>
  <c r="T52"/>
  <c r="T59"/>
  <c r="T51"/>
  <c r="T43"/>
  <c r="T35"/>
  <c r="T27"/>
  <c r="T46"/>
  <c r="T38"/>
  <c r="T30"/>
  <c r="T22"/>
  <c r="T76"/>
  <c r="T68"/>
  <c r="T77"/>
  <c r="T69"/>
  <c r="T62"/>
  <c r="T54"/>
  <c r="T61"/>
  <c r="T53"/>
  <c r="T45"/>
  <c r="T37"/>
  <c r="T29"/>
  <c r="T48"/>
  <c r="T40"/>
  <c r="T32"/>
  <c r="T24"/>
  <c r="T78"/>
  <c r="T70"/>
  <c r="T79"/>
  <c r="T71"/>
  <c r="T64"/>
  <c r="T56"/>
  <c r="T63"/>
  <c r="T55"/>
  <c r="T47"/>
  <c r="T39"/>
  <c r="T31"/>
  <c r="T23"/>
  <c r="T42"/>
  <c r="T34"/>
  <c r="T26"/>
  <c r="T80"/>
  <c r="T72"/>
  <c r="T81"/>
  <c r="T73"/>
  <c r="T65"/>
  <c r="T58"/>
  <c r="T50"/>
  <c r="T57"/>
  <c r="T49"/>
  <c r="T41"/>
  <c r="T33"/>
  <c r="T25"/>
  <c r="T44"/>
  <c r="T36"/>
  <c r="T28"/>
  <c r="V7"/>
  <c r="W5"/>
  <c r="Z2"/>
  <c r="W10"/>
  <c r="V9"/>
  <c r="W8"/>
  <c r="U12"/>
  <c r="U14" s="1"/>
  <c r="U12" i="29"/>
  <c r="U14" s="1"/>
  <c r="V9"/>
  <c r="W8"/>
  <c r="Z2"/>
  <c r="V12"/>
  <c r="W10"/>
  <c r="V7"/>
  <c r="W5"/>
  <c r="T80" i="28"/>
  <c r="T72"/>
  <c r="T81"/>
  <c r="T73"/>
  <c r="T65"/>
  <c r="T58"/>
  <c r="T50"/>
  <c r="T57"/>
  <c r="T49"/>
  <c r="T41"/>
  <c r="T33"/>
  <c r="T25"/>
  <c r="T44"/>
  <c r="T36"/>
  <c r="T28"/>
  <c r="T78"/>
  <c r="T70"/>
  <c r="T79"/>
  <c r="T71"/>
  <c r="T64"/>
  <c r="T56"/>
  <c r="T63"/>
  <c r="T55"/>
  <c r="T47"/>
  <c r="T39"/>
  <c r="T31"/>
  <c r="T23"/>
  <c r="T42"/>
  <c r="T34"/>
  <c r="T26"/>
  <c r="T76"/>
  <c r="T68"/>
  <c r="T77"/>
  <c r="T69"/>
  <c r="T62"/>
  <c r="T54"/>
  <c r="T61"/>
  <c r="T53"/>
  <c r="T45"/>
  <c r="T37"/>
  <c r="T29"/>
  <c r="T48"/>
  <c r="T40"/>
  <c r="T32"/>
  <c r="T24"/>
  <c r="T74"/>
  <c r="T66"/>
  <c r="T75"/>
  <c r="T67"/>
  <c r="T60"/>
  <c r="T52"/>
  <c r="T59"/>
  <c r="T51"/>
  <c r="T43"/>
  <c r="T35"/>
  <c r="T27"/>
  <c r="T46"/>
  <c r="T38"/>
  <c r="T30"/>
  <c r="T22"/>
  <c r="W10"/>
  <c r="V7"/>
  <c r="W5"/>
  <c r="V9"/>
  <c r="W8"/>
  <c r="U14"/>
  <c r="U79" s="1"/>
  <c r="U75"/>
  <c r="U80"/>
  <c r="U68"/>
  <c r="U58"/>
  <c r="U38"/>
  <c r="U43"/>
  <c r="U35"/>
  <c r="U23"/>
  <c r="U81"/>
  <c r="U77"/>
  <c r="U73"/>
  <c r="U69"/>
  <c r="U65"/>
  <c r="U78"/>
  <c r="U74"/>
  <c r="U70"/>
  <c r="U66"/>
  <c r="U61"/>
  <c r="U57"/>
  <c r="U53"/>
  <c r="U64"/>
  <c r="U60"/>
  <c r="U56"/>
  <c r="U52"/>
  <c r="U48"/>
  <c r="U44"/>
  <c r="U40"/>
  <c r="U36"/>
  <c r="U32"/>
  <c r="U28"/>
  <c r="U24"/>
  <c r="U49"/>
  <c r="U45"/>
  <c r="U41"/>
  <c r="U37"/>
  <c r="U33"/>
  <c r="U29"/>
  <c r="U25"/>
  <c r="U71"/>
  <c r="U72"/>
  <c r="U63"/>
  <c r="U59"/>
  <c r="U51"/>
  <c r="U62"/>
  <c r="U54"/>
  <c r="U46"/>
  <c r="U42"/>
  <c r="U34"/>
  <c r="U30"/>
  <c r="U22"/>
  <c r="U47"/>
  <c r="U39"/>
  <c r="U31"/>
  <c r="U27"/>
  <c r="Y2"/>
  <c r="U25" i="2"/>
  <c r="U29"/>
  <c r="U33"/>
  <c r="U37"/>
  <c r="U41"/>
  <c r="U45"/>
  <c r="U49"/>
  <c r="U22"/>
  <c r="U26"/>
  <c r="U30"/>
  <c r="U34"/>
  <c r="U38"/>
  <c r="U42"/>
  <c r="U46"/>
  <c r="U50"/>
  <c r="U54"/>
  <c r="U58"/>
  <c r="U62"/>
  <c r="U66"/>
  <c r="U70"/>
  <c r="U55"/>
  <c r="U63"/>
  <c r="U71"/>
  <c r="U75"/>
  <c r="U79"/>
  <c r="U57"/>
  <c r="U65"/>
  <c r="U74"/>
  <c r="U78"/>
  <c r="U23"/>
  <c r="U27"/>
  <c r="U31"/>
  <c r="U35"/>
  <c r="U39"/>
  <c r="U43"/>
  <c r="U47"/>
  <c r="U51"/>
  <c r="U24"/>
  <c r="U28"/>
  <c r="U32"/>
  <c r="U36"/>
  <c r="U40"/>
  <c r="U44"/>
  <c r="U48"/>
  <c r="U52"/>
  <c r="U56"/>
  <c r="U60"/>
  <c r="U64"/>
  <c r="U68"/>
  <c r="U72"/>
  <c r="U59"/>
  <c r="U67"/>
  <c r="U73"/>
  <c r="U77"/>
  <c r="U81"/>
  <c r="U53"/>
  <c r="U61"/>
  <c r="U69"/>
  <c r="U76"/>
  <c r="U80"/>
  <c r="W10"/>
  <c r="V12"/>
  <c r="V14" s="1"/>
  <c r="W9" i="27"/>
  <c r="X8"/>
  <c r="W7"/>
  <c r="X5"/>
  <c r="Z10"/>
  <c r="X2"/>
  <c r="U79"/>
  <c r="U75"/>
  <c r="U71"/>
  <c r="U80"/>
  <c r="U76"/>
  <c r="U72"/>
  <c r="U68"/>
  <c r="U67"/>
  <c r="U61"/>
  <c r="U57"/>
  <c r="U53"/>
  <c r="U65"/>
  <c r="U62"/>
  <c r="U58"/>
  <c r="U54"/>
  <c r="U48"/>
  <c r="U44"/>
  <c r="U40"/>
  <c r="U36"/>
  <c r="U32"/>
  <c r="U28"/>
  <c r="U24"/>
  <c r="U52"/>
  <c r="U47"/>
  <c r="U43"/>
  <c r="U39"/>
  <c r="U35"/>
  <c r="U31"/>
  <c r="U27"/>
  <c r="U23"/>
  <c r="U81"/>
  <c r="U77"/>
  <c r="U73"/>
  <c r="U69"/>
  <c r="U78"/>
  <c r="U74"/>
  <c r="U70"/>
  <c r="U66"/>
  <c r="U63"/>
  <c r="U59"/>
  <c r="U55"/>
  <c r="U51"/>
  <c r="U64"/>
  <c r="U60"/>
  <c r="U56"/>
  <c r="U50"/>
  <c r="U46"/>
  <c r="U42"/>
  <c r="U38"/>
  <c r="U34"/>
  <c r="U30"/>
  <c r="U26"/>
  <c r="U22"/>
  <c r="U49"/>
  <c r="U45"/>
  <c r="U41"/>
  <c r="U37"/>
  <c r="U33"/>
  <c r="U29"/>
  <c r="U25"/>
  <c r="V12"/>
  <c r="V14" s="1"/>
  <c r="V9" i="26"/>
  <c r="W8"/>
  <c r="W9" s="1"/>
  <c r="T24"/>
  <c r="T28"/>
  <c r="T32"/>
  <c r="T36"/>
  <c r="T40"/>
  <c r="T23"/>
  <c r="T31"/>
  <c r="T39"/>
  <c r="T44"/>
  <c r="T48"/>
  <c r="T52"/>
  <c r="T56"/>
  <c r="T60"/>
  <c r="T64"/>
  <c r="T29"/>
  <c r="T37"/>
  <c r="T45"/>
  <c r="T49"/>
  <c r="T53"/>
  <c r="T57"/>
  <c r="T61"/>
  <c r="T65"/>
  <c r="T67"/>
  <c r="T71"/>
  <c r="T75"/>
  <c r="T79"/>
  <c r="T68"/>
  <c r="T72"/>
  <c r="T76"/>
  <c r="T80"/>
  <c r="T22"/>
  <c r="T26"/>
  <c r="T30"/>
  <c r="T34"/>
  <c r="T38"/>
  <c r="T42"/>
  <c r="T27"/>
  <c r="T35"/>
  <c r="T43"/>
  <c r="T46"/>
  <c r="T50"/>
  <c r="T54"/>
  <c r="T58"/>
  <c r="T62"/>
  <c r="T25"/>
  <c r="T33"/>
  <c r="T41"/>
  <c r="T47"/>
  <c r="T51"/>
  <c r="T55"/>
  <c r="T59"/>
  <c r="T63"/>
  <c r="T66"/>
  <c r="T69"/>
  <c r="T73"/>
  <c r="T77"/>
  <c r="T81"/>
  <c r="T70"/>
  <c r="T74"/>
  <c r="T78"/>
  <c r="W7"/>
  <c r="U12"/>
  <c r="U14" s="1"/>
  <c r="U79" s="1"/>
  <c r="Y7" i="2"/>
  <c r="Z5"/>
  <c r="AA8"/>
  <c r="Z9"/>
  <c r="V7" i="26"/>
  <c r="U79" i="36" l="1"/>
  <c r="U75"/>
  <c r="U71"/>
  <c r="U67"/>
  <c r="U63"/>
  <c r="U59"/>
  <c r="U55"/>
  <c r="U51"/>
  <c r="U47"/>
  <c r="U43"/>
  <c r="U39"/>
  <c r="U35"/>
  <c r="U31"/>
  <c r="U27"/>
  <c r="U23"/>
  <c r="U78"/>
  <c r="U74"/>
  <c r="U70"/>
  <c r="U66"/>
  <c r="U62"/>
  <c r="U58"/>
  <c r="U54"/>
  <c r="U50"/>
  <c r="U46"/>
  <c r="U42"/>
  <c r="U38"/>
  <c r="U34"/>
  <c r="U30"/>
  <c r="U26"/>
  <c r="U22"/>
  <c r="U81"/>
  <c r="U77"/>
  <c r="U73"/>
  <c r="U69"/>
  <c r="U65"/>
  <c r="U61"/>
  <c r="U57"/>
  <c r="U53"/>
  <c r="U49"/>
  <c r="U45"/>
  <c r="U41"/>
  <c r="U37"/>
  <c r="U33"/>
  <c r="U29"/>
  <c r="U25"/>
  <c r="U80"/>
  <c r="U76"/>
  <c r="U72"/>
  <c r="U68"/>
  <c r="U64"/>
  <c r="U60"/>
  <c r="U56"/>
  <c r="U52"/>
  <c r="U48"/>
  <c r="U44"/>
  <c r="U40"/>
  <c r="U36"/>
  <c r="U32"/>
  <c r="U28"/>
  <c r="U24"/>
  <c r="V12"/>
  <c r="V14" s="1"/>
  <c r="W7"/>
  <c r="W9"/>
  <c r="U80" i="35"/>
  <c r="U76"/>
  <c r="U72"/>
  <c r="U68"/>
  <c r="U64"/>
  <c r="U60"/>
  <c r="U56"/>
  <c r="U52"/>
  <c r="U48"/>
  <c r="U44"/>
  <c r="U40"/>
  <c r="U36"/>
  <c r="U32"/>
  <c r="U28"/>
  <c r="U24"/>
  <c r="U81"/>
  <c r="U77"/>
  <c r="U73"/>
  <c r="U69"/>
  <c r="U65"/>
  <c r="U61"/>
  <c r="U57"/>
  <c r="U53"/>
  <c r="U49"/>
  <c r="U45"/>
  <c r="U41"/>
  <c r="U37"/>
  <c r="U33"/>
  <c r="U29"/>
  <c r="U25"/>
  <c r="U78"/>
  <c r="U74"/>
  <c r="U70"/>
  <c r="U66"/>
  <c r="U62"/>
  <c r="U58"/>
  <c r="U54"/>
  <c r="U50"/>
  <c r="U46"/>
  <c r="U42"/>
  <c r="U38"/>
  <c r="U34"/>
  <c r="U30"/>
  <c r="U26"/>
  <c r="U22"/>
  <c r="U79"/>
  <c r="U75"/>
  <c r="U71"/>
  <c r="U67"/>
  <c r="U63"/>
  <c r="U59"/>
  <c r="U55"/>
  <c r="U51"/>
  <c r="U47"/>
  <c r="U43"/>
  <c r="U39"/>
  <c r="U35"/>
  <c r="U31"/>
  <c r="U27"/>
  <c r="U23"/>
  <c r="V14"/>
  <c r="V80" s="1"/>
  <c r="V78"/>
  <c r="V74"/>
  <c r="V70"/>
  <c r="V66"/>
  <c r="V62"/>
  <c r="V60"/>
  <c r="V58"/>
  <c r="V56"/>
  <c r="V54"/>
  <c r="V52"/>
  <c r="V50"/>
  <c r="V48"/>
  <c r="V46"/>
  <c r="V44"/>
  <c r="V42"/>
  <c r="V40"/>
  <c r="V38"/>
  <c r="V36"/>
  <c r="V34"/>
  <c r="V32"/>
  <c r="V30"/>
  <c r="V28"/>
  <c r="V26"/>
  <c r="V24"/>
  <c r="V22"/>
  <c r="V81"/>
  <c r="V79"/>
  <c r="V77"/>
  <c r="V75"/>
  <c r="V73"/>
  <c r="V71"/>
  <c r="V69"/>
  <c r="V67"/>
  <c r="V65"/>
  <c r="V63"/>
  <c r="V61"/>
  <c r="V59"/>
  <c r="V57"/>
  <c r="V55"/>
  <c r="V53"/>
  <c r="V51"/>
  <c r="V49"/>
  <c r="V47"/>
  <c r="V45"/>
  <c r="V43"/>
  <c r="V41"/>
  <c r="V39"/>
  <c r="V37"/>
  <c r="V35"/>
  <c r="V33"/>
  <c r="V31"/>
  <c r="V29"/>
  <c r="V27"/>
  <c r="V25"/>
  <c r="V23"/>
  <c r="W14"/>
  <c r="W25" s="1"/>
  <c r="W24"/>
  <c r="W28"/>
  <c r="W32"/>
  <c r="W36"/>
  <c r="W40"/>
  <c r="W44"/>
  <c r="W48"/>
  <c r="W52"/>
  <c r="W56"/>
  <c r="W60"/>
  <c r="W64"/>
  <c r="W68"/>
  <c r="W72"/>
  <c r="W76"/>
  <c r="W80"/>
  <c r="W80" i="34"/>
  <c r="W78"/>
  <c r="W76"/>
  <c r="W74"/>
  <c r="W72"/>
  <c r="W70"/>
  <c r="W68"/>
  <c r="W66"/>
  <c r="W64"/>
  <c r="W62"/>
  <c r="W60"/>
  <c r="W58"/>
  <c r="W56"/>
  <c r="W54"/>
  <c r="W52"/>
  <c r="W50"/>
  <c r="W48"/>
  <c r="W46"/>
  <c r="W44"/>
  <c r="W42"/>
  <c r="W40"/>
  <c r="W38"/>
  <c r="W36"/>
  <c r="W34"/>
  <c r="W32"/>
  <c r="W30"/>
  <c r="W28"/>
  <c r="W26"/>
  <c r="W24"/>
  <c r="W22"/>
  <c r="W81"/>
  <c r="W79"/>
  <c r="W77"/>
  <c r="W75"/>
  <c r="W73"/>
  <c r="W71"/>
  <c r="W69"/>
  <c r="W67"/>
  <c r="W65"/>
  <c r="W63"/>
  <c r="W61"/>
  <c r="W59"/>
  <c r="W57"/>
  <c r="W55"/>
  <c r="W53"/>
  <c r="W51"/>
  <c r="W49"/>
  <c r="W47"/>
  <c r="W45"/>
  <c r="W43"/>
  <c r="W41"/>
  <c r="W39"/>
  <c r="W37"/>
  <c r="W35"/>
  <c r="W33"/>
  <c r="W31"/>
  <c r="W29"/>
  <c r="W27"/>
  <c r="W25"/>
  <c r="W23"/>
  <c r="U80" i="33"/>
  <c r="U76"/>
  <c r="U72"/>
  <c r="U68"/>
  <c r="U64"/>
  <c r="U60"/>
  <c r="U56"/>
  <c r="U52"/>
  <c r="U48"/>
  <c r="U44"/>
  <c r="U40"/>
  <c r="U36"/>
  <c r="U32"/>
  <c r="U28"/>
  <c r="U24"/>
  <c r="U81"/>
  <c r="U77"/>
  <c r="U73"/>
  <c r="U69"/>
  <c r="U65"/>
  <c r="U61"/>
  <c r="U57"/>
  <c r="U53"/>
  <c r="U49"/>
  <c r="U45"/>
  <c r="U41"/>
  <c r="U37"/>
  <c r="U33"/>
  <c r="U29"/>
  <c r="U25"/>
  <c r="U78"/>
  <c r="U74"/>
  <c r="U70"/>
  <c r="U66"/>
  <c r="U62"/>
  <c r="U58"/>
  <c r="U54"/>
  <c r="U50"/>
  <c r="U46"/>
  <c r="U42"/>
  <c r="U38"/>
  <c r="U34"/>
  <c r="U30"/>
  <c r="U26"/>
  <c r="U22"/>
  <c r="U79"/>
  <c r="U75"/>
  <c r="U71"/>
  <c r="U67"/>
  <c r="U63"/>
  <c r="U59"/>
  <c r="U55"/>
  <c r="U51"/>
  <c r="U47"/>
  <c r="U43"/>
  <c r="U39"/>
  <c r="U35"/>
  <c r="U31"/>
  <c r="U27"/>
  <c r="U23"/>
  <c r="V80"/>
  <c r="V76"/>
  <c r="V72"/>
  <c r="V68"/>
  <c r="V64"/>
  <c r="V60"/>
  <c r="V54"/>
  <c r="V50"/>
  <c r="V46"/>
  <c r="V42"/>
  <c r="V38"/>
  <c r="V34"/>
  <c r="V57"/>
  <c r="V28"/>
  <c r="V24"/>
  <c r="V81"/>
  <c r="V77"/>
  <c r="V73"/>
  <c r="V69"/>
  <c r="V65"/>
  <c r="V61"/>
  <c r="V55"/>
  <c r="V51"/>
  <c r="V47"/>
  <c r="V43"/>
  <c r="V39"/>
  <c r="V35"/>
  <c r="V31"/>
  <c r="V29"/>
  <c r="V25"/>
  <c r="V78"/>
  <c r="V74"/>
  <c r="V70"/>
  <c r="V66"/>
  <c r="V62"/>
  <c r="V58"/>
  <c r="V52"/>
  <c r="V48"/>
  <c r="V44"/>
  <c r="V40"/>
  <c r="V36"/>
  <c r="V32"/>
  <c r="V30"/>
  <c r="V26"/>
  <c r="V22"/>
  <c r="V79"/>
  <c r="V75"/>
  <c r="V71"/>
  <c r="V67"/>
  <c r="V63"/>
  <c r="V59"/>
  <c r="V53"/>
  <c r="V49"/>
  <c r="V45"/>
  <c r="V41"/>
  <c r="V37"/>
  <c r="V33"/>
  <c r="V56"/>
  <c r="V27"/>
  <c r="V23"/>
  <c r="W9"/>
  <c r="V78" i="32"/>
  <c r="V74"/>
  <c r="V70"/>
  <c r="V66"/>
  <c r="V62"/>
  <c r="V58"/>
  <c r="V54"/>
  <c r="V50"/>
  <c r="V46"/>
  <c r="V42"/>
  <c r="V38"/>
  <c r="V34"/>
  <c r="V30"/>
  <c r="V26"/>
  <c r="V22"/>
  <c r="V81"/>
  <c r="V77"/>
  <c r="V73"/>
  <c r="V69"/>
  <c r="V65"/>
  <c r="V61"/>
  <c r="V57"/>
  <c r="V53"/>
  <c r="V49"/>
  <c r="V45"/>
  <c r="V41"/>
  <c r="V37"/>
  <c r="V33"/>
  <c r="V29"/>
  <c r="V25"/>
  <c r="V80"/>
  <c r="V76"/>
  <c r="V72"/>
  <c r="V68"/>
  <c r="V64"/>
  <c r="V60"/>
  <c r="V56"/>
  <c r="V52"/>
  <c r="V48"/>
  <c r="V44"/>
  <c r="V40"/>
  <c r="V36"/>
  <c r="V32"/>
  <c r="V28"/>
  <c r="V24"/>
  <c r="V79"/>
  <c r="V75"/>
  <c r="V71"/>
  <c r="V67"/>
  <c r="V63"/>
  <c r="V59"/>
  <c r="V55"/>
  <c r="V51"/>
  <c r="V47"/>
  <c r="V43"/>
  <c r="V39"/>
  <c r="V35"/>
  <c r="V31"/>
  <c r="V27"/>
  <c r="V23"/>
  <c r="W9"/>
  <c r="AC10" i="31"/>
  <c r="W12"/>
  <c r="W14" s="1"/>
  <c r="AA2"/>
  <c r="Y8"/>
  <c r="V14"/>
  <c r="V74" s="1"/>
  <c r="V12"/>
  <c r="V78"/>
  <c r="V79"/>
  <c r="V63"/>
  <c r="V64"/>
  <c r="V47"/>
  <c r="V35"/>
  <c r="V27"/>
  <c r="V46"/>
  <c r="V38"/>
  <c r="V30"/>
  <c r="V22"/>
  <c r="V76"/>
  <c r="V68"/>
  <c r="V77"/>
  <c r="V69"/>
  <c r="V61"/>
  <c r="V53"/>
  <c r="V62"/>
  <c r="V54"/>
  <c r="V45"/>
  <c r="V37"/>
  <c r="V29"/>
  <c r="V48"/>
  <c r="V40"/>
  <c r="V32"/>
  <c r="V24"/>
  <c r="W7"/>
  <c r="X5"/>
  <c r="U75" i="30"/>
  <c r="U67"/>
  <c r="U74"/>
  <c r="U66"/>
  <c r="U57"/>
  <c r="U49"/>
  <c r="U60"/>
  <c r="U52"/>
  <c r="U44"/>
  <c r="U36"/>
  <c r="U28"/>
  <c r="U47"/>
  <c r="U39"/>
  <c r="U31"/>
  <c r="U23"/>
  <c r="U77"/>
  <c r="U69"/>
  <c r="U76"/>
  <c r="U68"/>
  <c r="U59"/>
  <c r="U51"/>
  <c r="U62"/>
  <c r="U54"/>
  <c r="U46"/>
  <c r="U38"/>
  <c r="U30"/>
  <c r="U22"/>
  <c r="U41"/>
  <c r="U33"/>
  <c r="U25"/>
  <c r="U79"/>
  <c r="U71"/>
  <c r="U78"/>
  <c r="U70"/>
  <c r="U61"/>
  <c r="U53"/>
  <c r="U64"/>
  <c r="U56"/>
  <c r="U48"/>
  <c r="U40"/>
  <c r="U32"/>
  <c r="U24"/>
  <c r="U43"/>
  <c r="U35"/>
  <c r="U27"/>
  <c r="U81"/>
  <c r="U73"/>
  <c r="U80"/>
  <c r="U72"/>
  <c r="U63"/>
  <c r="U55"/>
  <c r="U65"/>
  <c r="U58"/>
  <c r="U50"/>
  <c r="U42"/>
  <c r="U34"/>
  <c r="U26"/>
  <c r="U45"/>
  <c r="U37"/>
  <c r="U29"/>
  <c r="X10"/>
  <c r="AA2"/>
  <c r="X8"/>
  <c r="W9"/>
  <c r="W12" s="1"/>
  <c r="W7"/>
  <c r="X5"/>
  <c r="V12"/>
  <c r="V14" s="1"/>
  <c r="U81" i="29"/>
  <c r="U73"/>
  <c r="U80"/>
  <c r="U72"/>
  <c r="U63"/>
  <c r="U55"/>
  <c r="U65"/>
  <c r="U58"/>
  <c r="U48"/>
  <c r="U40"/>
  <c r="U32"/>
  <c r="U24"/>
  <c r="U45"/>
  <c r="U37"/>
  <c r="U29"/>
  <c r="U79"/>
  <c r="U71"/>
  <c r="U78"/>
  <c r="U70"/>
  <c r="U61"/>
  <c r="U53"/>
  <c r="U64"/>
  <c r="U56"/>
  <c r="U46"/>
  <c r="U38"/>
  <c r="U30"/>
  <c r="U22"/>
  <c r="U43"/>
  <c r="U35"/>
  <c r="U27"/>
  <c r="U77"/>
  <c r="U69"/>
  <c r="U76"/>
  <c r="U68"/>
  <c r="U59"/>
  <c r="U51"/>
  <c r="U62"/>
  <c r="U54"/>
  <c r="U44"/>
  <c r="U36"/>
  <c r="U28"/>
  <c r="U50"/>
  <c r="U41"/>
  <c r="U33"/>
  <c r="U25"/>
  <c r="U75"/>
  <c r="U67"/>
  <c r="U74"/>
  <c r="U66"/>
  <c r="U57"/>
  <c r="U49"/>
  <c r="U60"/>
  <c r="U52"/>
  <c r="U42"/>
  <c r="U34"/>
  <c r="U26"/>
  <c r="U47"/>
  <c r="U39"/>
  <c r="U31"/>
  <c r="U23"/>
  <c r="W7"/>
  <c r="X5"/>
  <c r="X10"/>
  <c r="AA2"/>
  <c r="V14"/>
  <c r="V80" s="1"/>
  <c r="V68"/>
  <c r="V69"/>
  <c r="V54"/>
  <c r="V53"/>
  <c r="V37"/>
  <c r="V48"/>
  <c r="V32"/>
  <c r="V74"/>
  <c r="V79"/>
  <c r="V64"/>
  <c r="V63"/>
  <c r="V47"/>
  <c r="V31"/>
  <c r="V46"/>
  <c r="V30"/>
  <c r="V78"/>
  <c r="V75"/>
  <c r="V60"/>
  <c r="V59"/>
  <c r="V51"/>
  <c r="V43"/>
  <c r="V35"/>
  <c r="V23"/>
  <c r="V42"/>
  <c r="V34"/>
  <c r="V22"/>
  <c r="X8"/>
  <c r="W9"/>
  <c r="W12" s="1"/>
  <c r="V12" i="28"/>
  <c r="V14" s="1"/>
  <c r="Z2"/>
  <c r="W9"/>
  <c r="W12" s="1"/>
  <c r="X8"/>
  <c r="W7"/>
  <c r="X5"/>
  <c r="X10"/>
  <c r="U26"/>
  <c r="U50"/>
  <c r="U55"/>
  <c r="U76"/>
  <c r="U67"/>
  <c r="V22" i="2"/>
  <c r="V26"/>
  <c r="V30"/>
  <c r="V34"/>
  <c r="V38"/>
  <c r="V42"/>
  <c r="V46"/>
  <c r="V50"/>
  <c r="V25"/>
  <c r="V29"/>
  <c r="V33"/>
  <c r="V37"/>
  <c r="V41"/>
  <c r="V45"/>
  <c r="V49"/>
  <c r="V53"/>
  <c r="V57"/>
  <c r="V61"/>
  <c r="V65"/>
  <c r="V69"/>
  <c r="V52"/>
  <c r="V60"/>
  <c r="V68"/>
  <c r="V74"/>
  <c r="V78"/>
  <c r="V54"/>
  <c r="V62"/>
  <c r="V70"/>
  <c r="V75"/>
  <c r="V79"/>
  <c r="V24"/>
  <c r="V28"/>
  <c r="V32"/>
  <c r="V36"/>
  <c r="V40"/>
  <c r="V44"/>
  <c r="V48"/>
  <c r="V23"/>
  <c r="V27"/>
  <c r="V31"/>
  <c r="V35"/>
  <c r="V39"/>
  <c r="V43"/>
  <c r="V47"/>
  <c r="V51"/>
  <c r="V55"/>
  <c r="V59"/>
  <c r="V63"/>
  <c r="V67"/>
  <c r="V71"/>
  <c r="V56"/>
  <c r="V64"/>
  <c r="V72"/>
  <c r="V76"/>
  <c r="V80"/>
  <c r="V58"/>
  <c r="V66"/>
  <c r="V73"/>
  <c r="V77"/>
  <c r="V81"/>
  <c r="X10"/>
  <c r="W12"/>
  <c r="W14" s="1"/>
  <c r="V28" i="27"/>
  <c r="V36"/>
  <c r="V44"/>
  <c r="V25"/>
  <c r="V33"/>
  <c r="V41"/>
  <c r="V49"/>
  <c r="V57"/>
  <c r="V66"/>
  <c r="V56"/>
  <c r="V64"/>
  <c r="V69"/>
  <c r="V77"/>
  <c r="V72"/>
  <c r="V22"/>
  <c r="V30"/>
  <c r="V38"/>
  <c r="V46"/>
  <c r="V27"/>
  <c r="V35"/>
  <c r="V43"/>
  <c r="V51"/>
  <c r="V59"/>
  <c r="V50"/>
  <c r="V58"/>
  <c r="V68"/>
  <c r="V71"/>
  <c r="V79"/>
  <c r="V74"/>
  <c r="V80"/>
  <c r="V24"/>
  <c r="V32"/>
  <c r="V40"/>
  <c r="V48"/>
  <c r="V29"/>
  <c r="V37"/>
  <c r="V45"/>
  <c r="V53"/>
  <c r="V61"/>
  <c r="V52"/>
  <c r="V60"/>
  <c r="V65"/>
  <c r="V73"/>
  <c r="V81"/>
  <c r="V76"/>
  <c r="V26"/>
  <c r="V34"/>
  <c r="V42"/>
  <c r="V23"/>
  <c r="V31"/>
  <c r="V39"/>
  <c r="V47"/>
  <c r="V55"/>
  <c r="V63"/>
  <c r="V54"/>
  <c r="V62"/>
  <c r="V67"/>
  <c r="V75"/>
  <c r="V70"/>
  <c r="V78"/>
  <c r="AA10"/>
  <c r="X7"/>
  <c r="Y5"/>
  <c r="X9"/>
  <c r="Y8"/>
  <c r="Y2"/>
  <c r="W12"/>
  <c r="W14" s="1"/>
  <c r="V12" i="26"/>
  <c r="V14" s="1"/>
  <c r="V81" s="1"/>
  <c r="U24"/>
  <c r="U28"/>
  <c r="U32"/>
  <c r="U36"/>
  <c r="U40"/>
  <c r="U44"/>
  <c r="U48"/>
  <c r="U52"/>
  <c r="U56"/>
  <c r="U60"/>
  <c r="U64"/>
  <c r="U68"/>
  <c r="U72"/>
  <c r="U76"/>
  <c r="U80"/>
  <c r="U25"/>
  <c r="U29"/>
  <c r="U33"/>
  <c r="U37"/>
  <c r="U41"/>
  <c r="U45"/>
  <c r="U49"/>
  <c r="U53"/>
  <c r="U57"/>
  <c r="U61"/>
  <c r="U65"/>
  <c r="U69"/>
  <c r="U73"/>
  <c r="U77"/>
  <c r="U81"/>
  <c r="W12"/>
  <c r="W14" s="1"/>
  <c r="W25" s="1"/>
  <c r="U22"/>
  <c r="U26"/>
  <c r="U30"/>
  <c r="U34"/>
  <c r="U38"/>
  <c r="U42"/>
  <c r="U46"/>
  <c r="U50"/>
  <c r="U54"/>
  <c r="U58"/>
  <c r="U62"/>
  <c r="U66"/>
  <c r="U70"/>
  <c r="U74"/>
  <c r="U78"/>
  <c r="U23"/>
  <c r="U27"/>
  <c r="U31"/>
  <c r="U35"/>
  <c r="U39"/>
  <c r="U43"/>
  <c r="U47"/>
  <c r="U51"/>
  <c r="U55"/>
  <c r="U59"/>
  <c r="U63"/>
  <c r="U67"/>
  <c r="U71"/>
  <c r="U75"/>
  <c r="AB8" i="2"/>
  <c r="AA5"/>
  <c r="Z7"/>
  <c r="V79" i="36" l="1"/>
  <c r="V75"/>
  <c r="V71"/>
  <c r="V67"/>
  <c r="V63"/>
  <c r="V59"/>
  <c r="V55"/>
  <c r="V51"/>
  <c r="V47"/>
  <c r="V43"/>
  <c r="V39"/>
  <c r="V35"/>
  <c r="V31"/>
  <c r="V27"/>
  <c r="V23"/>
  <c r="V78"/>
  <c r="V74"/>
  <c r="V70"/>
  <c r="V66"/>
  <c r="V62"/>
  <c r="V58"/>
  <c r="V54"/>
  <c r="V48"/>
  <c r="V42"/>
  <c r="V34"/>
  <c r="V28"/>
  <c r="V52"/>
  <c r="V40"/>
  <c r="V30"/>
  <c r="V22"/>
  <c r="V81"/>
  <c r="V77"/>
  <c r="V73"/>
  <c r="V69"/>
  <c r="V65"/>
  <c r="V61"/>
  <c r="V57"/>
  <c r="V53"/>
  <c r="V49"/>
  <c r="V45"/>
  <c r="V41"/>
  <c r="V37"/>
  <c r="V33"/>
  <c r="V29"/>
  <c r="V25"/>
  <c r="V80"/>
  <c r="V76"/>
  <c r="V72"/>
  <c r="V68"/>
  <c r="V64"/>
  <c r="V60"/>
  <c r="V56"/>
  <c r="V50"/>
  <c r="V46"/>
  <c r="V38"/>
  <c r="V32"/>
  <c r="V24"/>
  <c r="V44"/>
  <c r="V36"/>
  <c r="V26"/>
  <c r="W12"/>
  <c r="W14" s="1"/>
  <c r="W75" i="35"/>
  <c r="W78"/>
  <c r="W74"/>
  <c r="W70"/>
  <c r="W66"/>
  <c r="W62"/>
  <c r="W58"/>
  <c r="W54"/>
  <c r="W50"/>
  <c r="W46"/>
  <c r="W42"/>
  <c r="W38"/>
  <c r="W34"/>
  <c r="W30"/>
  <c r="W26"/>
  <c r="W22"/>
  <c r="W79"/>
  <c r="W71"/>
  <c r="V64"/>
  <c r="V68"/>
  <c r="V72"/>
  <c r="V76"/>
  <c r="W67"/>
  <c r="W63"/>
  <c r="W59"/>
  <c r="W55"/>
  <c r="W51"/>
  <c r="W47"/>
  <c r="W43"/>
  <c r="W39"/>
  <c r="W35"/>
  <c r="W31"/>
  <c r="W27"/>
  <c r="W23"/>
  <c r="W81"/>
  <c r="W77"/>
  <c r="W73"/>
  <c r="W69"/>
  <c r="W65"/>
  <c r="W61"/>
  <c r="W57"/>
  <c r="W53"/>
  <c r="W49"/>
  <c r="W45"/>
  <c r="W41"/>
  <c r="W37"/>
  <c r="W33"/>
  <c r="W29"/>
  <c r="W12" i="33"/>
  <c r="W14" s="1"/>
  <c r="W12" i="32"/>
  <c r="W14" s="1"/>
  <c r="V28" i="31"/>
  <c r="V36"/>
  <c r="V44"/>
  <c r="V25"/>
  <c r="V33"/>
  <c r="V41"/>
  <c r="V50"/>
  <c r="V58"/>
  <c r="V49"/>
  <c r="V57"/>
  <c r="V65"/>
  <c r="V73"/>
  <c r="V81"/>
  <c r="V72"/>
  <c r="V80"/>
  <c r="V26"/>
  <c r="V34"/>
  <c r="V42"/>
  <c r="V23"/>
  <c r="V31"/>
  <c r="V39"/>
  <c r="V56"/>
  <c r="V55"/>
  <c r="V71"/>
  <c r="V70"/>
  <c r="W75"/>
  <c r="W67"/>
  <c r="W74"/>
  <c r="W66"/>
  <c r="W58"/>
  <c r="W50"/>
  <c r="W59"/>
  <c r="W51"/>
  <c r="W44"/>
  <c r="W36"/>
  <c r="W28"/>
  <c r="W47"/>
  <c r="W39"/>
  <c r="W31"/>
  <c r="W23"/>
  <c r="W77"/>
  <c r="W69"/>
  <c r="W76"/>
  <c r="W68"/>
  <c r="W60"/>
  <c r="W52"/>
  <c r="W61"/>
  <c r="W53"/>
  <c r="W46"/>
  <c r="W38"/>
  <c r="W30"/>
  <c r="W22"/>
  <c r="W41"/>
  <c r="W33"/>
  <c r="W25"/>
  <c r="W79"/>
  <c r="W71"/>
  <c r="W78"/>
  <c r="W70"/>
  <c r="W62"/>
  <c r="W54"/>
  <c r="W63"/>
  <c r="W55"/>
  <c r="W48"/>
  <c r="W40"/>
  <c r="W32"/>
  <c r="W24"/>
  <c r="W43"/>
  <c r="W35"/>
  <c r="W27"/>
  <c r="W81"/>
  <c r="W73"/>
  <c r="W80"/>
  <c r="W72"/>
  <c r="W64"/>
  <c r="W56"/>
  <c r="W65"/>
  <c r="W57"/>
  <c r="W49"/>
  <c r="W42"/>
  <c r="W34"/>
  <c r="W26"/>
  <c r="W45"/>
  <c r="W37"/>
  <c r="W29"/>
  <c r="X7"/>
  <c r="Y5"/>
  <c r="Y9" s="1"/>
  <c r="Z8"/>
  <c r="AB2"/>
  <c r="V43"/>
  <c r="V52"/>
  <c r="V60"/>
  <c r="V51"/>
  <c r="V59"/>
  <c r="V67"/>
  <c r="V75"/>
  <c r="V66"/>
  <c r="AD10"/>
  <c r="X9"/>
  <c r="V80" i="30"/>
  <c r="V72"/>
  <c r="V81"/>
  <c r="V73"/>
  <c r="V65"/>
  <c r="V58"/>
  <c r="V50"/>
  <c r="V57"/>
  <c r="V49"/>
  <c r="V43"/>
  <c r="V35"/>
  <c r="V27"/>
  <c r="V44"/>
  <c r="V36"/>
  <c r="V28"/>
  <c r="V78"/>
  <c r="V70"/>
  <c r="V79"/>
  <c r="V71"/>
  <c r="V64"/>
  <c r="V56"/>
  <c r="V63"/>
  <c r="V55"/>
  <c r="V48"/>
  <c r="V41"/>
  <c r="V33"/>
  <c r="V25"/>
  <c r="V42"/>
  <c r="V34"/>
  <c r="V26"/>
  <c r="V76"/>
  <c r="V68"/>
  <c r="V77"/>
  <c r="V69"/>
  <c r="V62"/>
  <c r="V54"/>
  <c r="V61"/>
  <c r="V53"/>
  <c r="V47"/>
  <c r="V39"/>
  <c r="V31"/>
  <c r="V23"/>
  <c r="V40"/>
  <c r="V32"/>
  <c r="V24"/>
  <c r="V74"/>
  <c r="V66"/>
  <c r="V75"/>
  <c r="V67"/>
  <c r="V60"/>
  <c r="V52"/>
  <c r="V59"/>
  <c r="V51"/>
  <c r="V45"/>
  <c r="V37"/>
  <c r="V29"/>
  <c r="V46"/>
  <c r="V38"/>
  <c r="V30"/>
  <c r="V22"/>
  <c r="X9"/>
  <c r="Y8"/>
  <c r="X7"/>
  <c r="Y5"/>
  <c r="W14"/>
  <c r="W81" s="1"/>
  <c r="W77"/>
  <c r="W69"/>
  <c r="W76"/>
  <c r="W72"/>
  <c r="W68"/>
  <c r="W65"/>
  <c r="W61"/>
  <c r="W57"/>
  <c r="W53"/>
  <c r="W49"/>
  <c r="W62"/>
  <c r="W58"/>
  <c r="W54"/>
  <c r="W50"/>
  <c r="W46"/>
  <c r="W42"/>
  <c r="W38"/>
  <c r="W34"/>
  <c r="W30"/>
  <c r="W26"/>
  <c r="W22"/>
  <c r="W45"/>
  <c r="W41"/>
  <c r="W37"/>
  <c r="W33"/>
  <c r="W29"/>
  <c r="W25"/>
  <c r="W79"/>
  <c r="W75"/>
  <c r="W71"/>
  <c r="W67"/>
  <c r="W78"/>
  <c r="W74"/>
  <c r="W70"/>
  <c r="W66"/>
  <c r="W63"/>
  <c r="W59"/>
  <c r="W55"/>
  <c r="W51"/>
  <c r="W64"/>
  <c r="W60"/>
  <c r="W56"/>
  <c r="W52"/>
  <c r="W48"/>
  <c r="W44"/>
  <c r="W40"/>
  <c r="W36"/>
  <c r="W32"/>
  <c r="W28"/>
  <c r="W24"/>
  <c r="W47"/>
  <c r="W43"/>
  <c r="W39"/>
  <c r="W35"/>
  <c r="W31"/>
  <c r="W27"/>
  <c r="W23"/>
  <c r="AB2"/>
  <c r="X12"/>
  <c r="Y10"/>
  <c r="V52" i="29"/>
  <c r="V67"/>
  <c r="V66"/>
  <c r="V26"/>
  <c r="V38"/>
  <c r="V27"/>
  <c r="V39"/>
  <c r="V55"/>
  <c r="V56"/>
  <c r="V71"/>
  <c r="V70"/>
  <c r="V24"/>
  <c r="V40"/>
  <c r="V29"/>
  <c r="V45"/>
  <c r="V61"/>
  <c r="V62"/>
  <c r="V77"/>
  <c r="V76"/>
  <c r="X9"/>
  <c r="Y8"/>
  <c r="AB2"/>
  <c r="V28"/>
  <c r="V36"/>
  <c r="V44"/>
  <c r="V25"/>
  <c r="V33"/>
  <c r="V41"/>
  <c r="V49"/>
  <c r="V57"/>
  <c r="V50"/>
  <c r="V58"/>
  <c r="V65"/>
  <c r="V73"/>
  <c r="V81"/>
  <c r="V72"/>
  <c r="W14"/>
  <c r="W81" s="1"/>
  <c r="W77"/>
  <c r="W69"/>
  <c r="W76"/>
  <c r="W68"/>
  <c r="W61"/>
  <c r="W53"/>
  <c r="W62"/>
  <c r="W54"/>
  <c r="W46"/>
  <c r="W42"/>
  <c r="W38"/>
  <c r="W34"/>
  <c r="W30"/>
  <c r="W26"/>
  <c r="W22"/>
  <c r="W45"/>
  <c r="W41"/>
  <c r="W37"/>
  <c r="W33"/>
  <c r="W29"/>
  <c r="W25"/>
  <c r="W79"/>
  <c r="W75"/>
  <c r="W71"/>
  <c r="W67"/>
  <c r="W78"/>
  <c r="W74"/>
  <c r="W70"/>
  <c r="W66"/>
  <c r="W63"/>
  <c r="W59"/>
  <c r="W55"/>
  <c r="W51"/>
  <c r="W64"/>
  <c r="W60"/>
  <c r="W56"/>
  <c r="W52"/>
  <c r="W48"/>
  <c r="W44"/>
  <c r="W40"/>
  <c r="W36"/>
  <c r="W32"/>
  <c r="W28"/>
  <c r="W24"/>
  <c r="W47"/>
  <c r="W43"/>
  <c r="W39"/>
  <c r="W35"/>
  <c r="W31"/>
  <c r="W27"/>
  <c r="W23"/>
  <c r="X12"/>
  <c r="Y10"/>
  <c r="X7"/>
  <c r="Y5"/>
  <c r="V78" i="28"/>
  <c r="V70"/>
  <c r="V79"/>
  <c r="V71"/>
  <c r="V62"/>
  <c r="V54"/>
  <c r="V63"/>
  <c r="V55"/>
  <c r="V47"/>
  <c r="V39"/>
  <c r="V31"/>
  <c r="V23"/>
  <c r="V42"/>
  <c r="V34"/>
  <c r="V26"/>
  <c r="V80"/>
  <c r="V72"/>
  <c r="V81"/>
  <c r="V73"/>
  <c r="V64"/>
  <c r="V56"/>
  <c r="V65"/>
  <c r="V57"/>
  <c r="V49"/>
  <c r="V41"/>
  <c r="V33"/>
  <c r="V25"/>
  <c r="V44"/>
  <c r="V36"/>
  <c r="V28"/>
  <c r="V74"/>
  <c r="V66"/>
  <c r="V75"/>
  <c r="V67"/>
  <c r="V58"/>
  <c r="V50"/>
  <c r="V59"/>
  <c r="V51"/>
  <c r="V43"/>
  <c r="V35"/>
  <c r="V27"/>
  <c r="V46"/>
  <c r="V38"/>
  <c r="V30"/>
  <c r="V22"/>
  <c r="V76"/>
  <c r="V68"/>
  <c r="V77"/>
  <c r="V69"/>
  <c r="V60"/>
  <c r="V52"/>
  <c r="V61"/>
  <c r="V53"/>
  <c r="V45"/>
  <c r="V37"/>
  <c r="V29"/>
  <c r="V48"/>
  <c r="V40"/>
  <c r="V32"/>
  <c r="V24"/>
  <c r="X7"/>
  <c r="Y5"/>
  <c r="X9"/>
  <c r="Y8"/>
  <c r="AA2"/>
  <c r="X12"/>
  <c r="Y10"/>
  <c r="W14"/>
  <c r="W81" s="1"/>
  <c r="W69"/>
  <c r="W70"/>
  <c r="W53"/>
  <c r="W60"/>
  <c r="W52"/>
  <c r="W46"/>
  <c r="W38"/>
  <c r="W30"/>
  <c r="W22"/>
  <c r="W41"/>
  <c r="W33"/>
  <c r="W25"/>
  <c r="W75"/>
  <c r="W67"/>
  <c r="W76"/>
  <c r="W68"/>
  <c r="W59"/>
  <c r="W51"/>
  <c r="W58"/>
  <c r="W54"/>
  <c r="W50"/>
  <c r="W48"/>
  <c r="W44"/>
  <c r="W40"/>
  <c r="W36"/>
  <c r="W32"/>
  <c r="W28"/>
  <c r="W24"/>
  <c r="W47"/>
  <c r="W43"/>
  <c r="W39"/>
  <c r="W35"/>
  <c r="W31"/>
  <c r="W27"/>
  <c r="W23"/>
  <c r="W23" i="2"/>
  <c r="W27"/>
  <c r="W31"/>
  <c r="W35"/>
  <c r="W39"/>
  <c r="W43"/>
  <c r="W47"/>
  <c r="W51"/>
  <c r="W24"/>
  <c r="W28"/>
  <c r="W32"/>
  <c r="W36"/>
  <c r="W40"/>
  <c r="W44"/>
  <c r="W48"/>
  <c r="W52"/>
  <c r="W56"/>
  <c r="W60"/>
  <c r="W64"/>
  <c r="W68"/>
  <c r="W72"/>
  <c r="W57"/>
  <c r="W65"/>
  <c r="W73"/>
  <c r="W77"/>
  <c r="W81"/>
  <c r="W55"/>
  <c r="W63"/>
  <c r="W71"/>
  <c r="W76"/>
  <c r="W80"/>
  <c r="W25"/>
  <c r="W29"/>
  <c r="W33"/>
  <c r="W37"/>
  <c r="W41"/>
  <c r="W45"/>
  <c r="W49"/>
  <c r="W22"/>
  <c r="W26"/>
  <c r="W30"/>
  <c r="W34"/>
  <c r="W38"/>
  <c r="W42"/>
  <c r="W46"/>
  <c r="W50"/>
  <c r="W54"/>
  <c r="W58"/>
  <c r="W62"/>
  <c r="W66"/>
  <c r="W70"/>
  <c r="W53"/>
  <c r="W61"/>
  <c r="W69"/>
  <c r="W75"/>
  <c r="W79"/>
  <c r="W59"/>
  <c r="W67"/>
  <c r="W74"/>
  <c r="W78"/>
  <c r="Y10"/>
  <c r="X12"/>
  <c r="X14" s="1"/>
  <c r="W81" i="27"/>
  <c r="W77"/>
  <c r="W73"/>
  <c r="W69"/>
  <c r="W78"/>
  <c r="W74"/>
  <c r="W70"/>
  <c r="W66"/>
  <c r="W63"/>
  <c r="W59"/>
  <c r="W55"/>
  <c r="W51"/>
  <c r="W64"/>
  <c r="W60"/>
  <c r="W56"/>
  <c r="W52"/>
  <c r="W46"/>
  <c r="W42"/>
  <c r="W38"/>
  <c r="W34"/>
  <c r="W30"/>
  <c r="W26"/>
  <c r="W22"/>
  <c r="W49"/>
  <c r="W45"/>
  <c r="W41"/>
  <c r="W37"/>
  <c r="W33"/>
  <c r="W29"/>
  <c r="W25"/>
  <c r="W61"/>
  <c r="W57"/>
  <c r="W53"/>
  <c r="W67"/>
  <c r="W62"/>
  <c r="W58"/>
  <c r="W54"/>
  <c r="W48"/>
  <c r="W44"/>
  <c r="W40"/>
  <c r="W36"/>
  <c r="W32"/>
  <c r="W28"/>
  <c r="W24"/>
  <c r="W50"/>
  <c r="W47"/>
  <c r="W43"/>
  <c r="W39"/>
  <c r="W35"/>
  <c r="W31"/>
  <c r="W27"/>
  <c r="W23"/>
  <c r="W65"/>
  <c r="W72"/>
  <c r="W80"/>
  <c r="W75"/>
  <c r="W79"/>
  <c r="W68"/>
  <c r="W76"/>
  <c r="W71"/>
  <c r="Y9"/>
  <c r="Z8"/>
  <c r="Y7"/>
  <c r="Z5"/>
  <c r="AB10"/>
  <c r="Z2"/>
  <c r="X12"/>
  <c r="X14" s="1"/>
  <c r="W22" i="26"/>
  <c r="W27"/>
  <c r="W31"/>
  <c r="W35"/>
  <c r="W39"/>
  <c r="W43"/>
  <c r="W47"/>
  <c r="W51"/>
  <c r="W55"/>
  <c r="W59"/>
  <c r="W63"/>
  <c r="W67"/>
  <c r="W71"/>
  <c r="W75"/>
  <c r="W79"/>
  <c r="W23"/>
  <c r="W28"/>
  <c r="W32"/>
  <c r="W36"/>
  <c r="W40"/>
  <c r="W44"/>
  <c r="W48"/>
  <c r="W52"/>
  <c r="W56"/>
  <c r="W60"/>
  <c r="W64"/>
  <c r="W68"/>
  <c r="W72"/>
  <c r="W76"/>
  <c r="W80"/>
  <c r="V22"/>
  <c r="V26"/>
  <c r="V30"/>
  <c r="V34"/>
  <c r="V38"/>
  <c r="V42"/>
  <c r="V46"/>
  <c r="V50"/>
  <c r="V54"/>
  <c r="V58"/>
  <c r="V62"/>
  <c r="V66"/>
  <c r="V70"/>
  <c r="V74"/>
  <c r="V78"/>
  <c r="V23"/>
  <c r="V27"/>
  <c r="V31"/>
  <c r="V35"/>
  <c r="V39"/>
  <c r="V43"/>
  <c r="V47"/>
  <c r="V51"/>
  <c r="V55"/>
  <c r="V59"/>
  <c r="V63"/>
  <c r="V67"/>
  <c r="V71"/>
  <c r="V75"/>
  <c r="V79"/>
  <c r="W24"/>
  <c r="W29"/>
  <c r="W33"/>
  <c r="W37"/>
  <c r="W41"/>
  <c r="W45"/>
  <c r="W49"/>
  <c r="W53"/>
  <c r="W57"/>
  <c r="W61"/>
  <c r="W65"/>
  <c r="W69"/>
  <c r="W73"/>
  <c r="W77"/>
  <c r="W81"/>
  <c r="W26"/>
  <c r="W30"/>
  <c r="W34"/>
  <c r="W38"/>
  <c r="W42"/>
  <c r="W46"/>
  <c r="W50"/>
  <c r="W54"/>
  <c r="W58"/>
  <c r="W62"/>
  <c r="W66"/>
  <c r="W70"/>
  <c r="W74"/>
  <c r="W78"/>
  <c r="V24"/>
  <c r="V28"/>
  <c r="V32"/>
  <c r="V36"/>
  <c r="V40"/>
  <c r="V44"/>
  <c r="V48"/>
  <c r="V52"/>
  <c r="V56"/>
  <c r="V60"/>
  <c r="V64"/>
  <c r="V68"/>
  <c r="V72"/>
  <c r="V76"/>
  <c r="V80"/>
  <c r="V25"/>
  <c r="V29"/>
  <c r="V33"/>
  <c r="V37"/>
  <c r="V41"/>
  <c r="V45"/>
  <c r="V49"/>
  <c r="V53"/>
  <c r="V57"/>
  <c r="V61"/>
  <c r="V65"/>
  <c r="V69"/>
  <c r="V73"/>
  <c r="V77"/>
  <c r="AA7" i="2"/>
  <c r="AB5"/>
  <c r="AC8"/>
  <c r="AB9"/>
  <c r="AA9"/>
  <c r="W78" i="36" l="1"/>
  <c r="W73"/>
  <c r="W65"/>
  <c r="W57"/>
  <c r="W52"/>
  <c r="W48"/>
  <c r="W44"/>
  <c r="W40"/>
  <c r="W36"/>
  <c r="W32"/>
  <c r="W28"/>
  <c r="W24"/>
  <c r="W72"/>
  <c r="W64"/>
  <c r="W56"/>
  <c r="W79"/>
  <c r="W75"/>
  <c r="W67"/>
  <c r="W59"/>
  <c r="W53"/>
  <c r="W49"/>
  <c r="W45"/>
  <c r="W41"/>
  <c r="W37"/>
  <c r="W33"/>
  <c r="W29"/>
  <c r="W25"/>
  <c r="W74"/>
  <c r="W66"/>
  <c r="W58"/>
  <c r="W80"/>
  <c r="W76"/>
  <c r="W69"/>
  <c r="W61"/>
  <c r="W54"/>
  <c r="W50"/>
  <c r="W46"/>
  <c r="W42"/>
  <c r="W38"/>
  <c r="W34"/>
  <c r="W30"/>
  <c r="W26"/>
  <c r="W22"/>
  <c r="W68"/>
  <c r="W60"/>
  <c r="W81"/>
  <c r="W77"/>
  <c r="W71"/>
  <c r="W63"/>
  <c r="W55"/>
  <c r="W51"/>
  <c r="W47"/>
  <c r="W43"/>
  <c r="W39"/>
  <c r="W35"/>
  <c r="W31"/>
  <c r="W27"/>
  <c r="W23"/>
  <c r="W70"/>
  <c r="W62"/>
  <c r="W80" i="33"/>
  <c r="W76"/>
  <c r="W72"/>
  <c r="W68"/>
  <c r="W64"/>
  <c r="W60"/>
  <c r="W56"/>
  <c r="W52"/>
  <c r="W48"/>
  <c r="W44"/>
  <c r="W40"/>
  <c r="W36"/>
  <c r="W32"/>
  <c r="W28"/>
  <c r="W24"/>
  <c r="W81"/>
  <c r="W77"/>
  <c r="W73"/>
  <c r="W69"/>
  <c r="W65"/>
  <c r="W61"/>
  <c r="W57"/>
  <c r="W53"/>
  <c r="W49"/>
  <c r="W45"/>
  <c r="W41"/>
  <c r="W37"/>
  <c r="W33"/>
  <c r="W29"/>
  <c r="W25"/>
  <c r="W78"/>
  <c r="W74"/>
  <c r="W70"/>
  <c r="W66"/>
  <c r="W62"/>
  <c r="W58"/>
  <c r="W54"/>
  <c r="W50"/>
  <c r="W46"/>
  <c r="W42"/>
  <c r="W38"/>
  <c r="W34"/>
  <c r="W30"/>
  <c r="W26"/>
  <c r="W22"/>
  <c r="W79"/>
  <c r="W75"/>
  <c r="W71"/>
  <c r="W67"/>
  <c r="W63"/>
  <c r="W59"/>
  <c r="W55"/>
  <c r="W51"/>
  <c r="W47"/>
  <c r="W43"/>
  <c r="W39"/>
  <c r="W35"/>
  <c r="W31"/>
  <c r="W27"/>
  <c r="W23"/>
  <c r="W78" i="32"/>
  <c r="W70"/>
  <c r="W62"/>
  <c r="W81"/>
  <c r="W73"/>
  <c r="W65"/>
  <c r="W57"/>
  <c r="W52"/>
  <c r="W48"/>
  <c r="W44"/>
  <c r="W40"/>
  <c r="W36"/>
  <c r="W32"/>
  <c r="W28"/>
  <c r="W24"/>
  <c r="W80"/>
  <c r="W72"/>
  <c r="W64"/>
  <c r="W56"/>
  <c r="W75"/>
  <c r="W67"/>
  <c r="W59"/>
  <c r="W53"/>
  <c r="W49"/>
  <c r="W45"/>
  <c r="W41"/>
  <c r="W37"/>
  <c r="W33"/>
  <c r="W29"/>
  <c r="W25"/>
  <c r="W74"/>
  <c r="W66"/>
  <c r="W58"/>
  <c r="W77"/>
  <c r="W69"/>
  <c r="W61"/>
  <c r="W54"/>
  <c r="W50"/>
  <c r="W46"/>
  <c r="W42"/>
  <c r="W38"/>
  <c r="W34"/>
  <c r="W30"/>
  <c r="W26"/>
  <c r="W22"/>
  <c r="W76"/>
  <c r="W68"/>
  <c r="W60"/>
  <c r="W79"/>
  <c r="W71"/>
  <c r="W63"/>
  <c r="W55"/>
  <c r="W51"/>
  <c r="W47"/>
  <c r="W43"/>
  <c r="W39"/>
  <c r="W35"/>
  <c r="W31"/>
  <c r="W27"/>
  <c r="W23"/>
  <c r="AC2" i="31"/>
  <c r="Y12"/>
  <c r="Y14" s="1"/>
  <c r="X14"/>
  <c r="X74" s="1"/>
  <c r="X12"/>
  <c r="X78"/>
  <c r="X79"/>
  <c r="X63"/>
  <c r="X64"/>
  <c r="X56"/>
  <c r="X47"/>
  <c r="X39"/>
  <c r="X31"/>
  <c r="X23"/>
  <c r="X42"/>
  <c r="X34"/>
  <c r="X26"/>
  <c r="X80"/>
  <c r="X72"/>
  <c r="X81"/>
  <c r="X73"/>
  <c r="X65"/>
  <c r="X57"/>
  <c r="X49"/>
  <c r="X58"/>
  <c r="X50"/>
  <c r="X41"/>
  <c r="X33"/>
  <c r="X25"/>
  <c r="X48"/>
  <c r="X44"/>
  <c r="X40"/>
  <c r="X36"/>
  <c r="X32"/>
  <c r="X28"/>
  <c r="X24"/>
  <c r="AE10"/>
  <c r="AA8"/>
  <c r="Y7"/>
  <c r="Z5"/>
  <c r="W80" i="30"/>
  <c r="W73"/>
  <c r="X14"/>
  <c r="X78" s="1"/>
  <c r="X74"/>
  <c r="X66"/>
  <c r="X75"/>
  <c r="X67"/>
  <c r="X60"/>
  <c r="X52"/>
  <c r="X59"/>
  <c r="X51"/>
  <c r="X47"/>
  <c r="X43"/>
  <c r="X39"/>
  <c r="X35"/>
  <c r="X31"/>
  <c r="X27"/>
  <c r="X23"/>
  <c r="X46"/>
  <c r="X42"/>
  <c r="X38"/>
  <c r="X34"/>
  <c r="X30"/>
  <c r="X26"/>
  <c r="X22"/>
  <c r="X80"/>
  <c r="X76"/>
  <c r="X72"/>
  <c r="X68"/>
  <c r="X81"/>
  <c r="X77"/>
  <c r="X73"/>
  <c r="X69"/>
  <c r="X65"/>
  <c r="X62"/>
  <c r="X58"/>
  <c r="X54"/>
  <c r="X50"/>
  <c r="X61"/>
  <c r="X57"/>
  <c r="X53"/>
  <c r="X49"/>
  <c r="X45"/>
  <c r="X41"/>
  <c r="X37"/>
  <c r="X33"/>
  <c r="X29"/>
  <c r="X25"/>
  <c r="X48"/>
  <c r="X44"/>
  <c r="X40"/>
  <c r="X36"/>
  <c r="X32"/>
  <c r="X28"/>
  <c r="X24"/>
  <c r="Z10"/>
  <c r="AC2"/>
  <c r="Z5"/>
  <c r="Y7"/>
  <c r="Y9"/>
  <c r="Z8"/>
  <c r="W50" i="29"/>
  <c r="W58"/>
  <c r="W49"/>
  <c r="W57"/>
  <c r="W65"/>
  <c r="W72"/>
  <c r="W80"/>
  <c r="W73"/>
  <c r="AC2"/>
  <c r="X14"/>
  <c r="X80" s="1"/>
  <c r="X76"/>
  <c r="X68"/>
  <c r="X77"/>
  <c r="X69"/>
  <c r="X62"/>
  <c r="X54"/>
  <c r="X61"/>
  <c r="X53"/>
  <c r="X43"/>
  <c r="X35"/>
  <c r="X31"/>
  <c r="X27"/>
  <c r="X23"/>
  <c r="X48"/>
  <c r="X44"/>
  <c r="X40"/>
  <c r="X36"/>
  <c r="X32"/>
  <c r="X28"/>
  <c r="X24"/>
  <c r="X78"/>
  <c r="X74"/>
  <c r="X70"/>
  <c r="X66"/>
  <c r="X79"/>
  <c r="X75"/>
  <c r="X71"/>
  <c r="X67"/>
  <c r="X64"/>
  <c r="X60"/>
  <c r="X56"/>
  <c r="X52"/>
  <c r="X63"/>
  <c r="X59"/>
  <c r="X55"/>
  <c r="X51"/>
  <c r="X45"/>
  <c r="X41"/>
  <c r="X37"/>
  <c r="X33"/>
  <c r="X29"/>
  <c r="X25"/>
  <c r="X49"/>
  <c r="X46"/>
  <c r="X42"/>
  <c r="X38"/>
  <c r="X34"/>
  <c r="X30"/>
  <c r="X26"/>
  <c r="X22"/>
  <c r="Y7"/>
  <c r="Z5"/>
  <c r="Z10"/>
  <c r="Y9"/>
  <c r="Z8"/>
  <c r="W62" i="28"/>
  <c r="W55"/>
  <c r="W63"/>
  <c r="W72"/>
  <c r="W80"/>
  <c r="W71"/>
  <c r="W79"/>
  <c r="W29"/>
  <c r="W37"/>
  <c r="W45"/>
  <c r="W26"/>
  <c r="W34"/>
  <c r="W42"/>
  <c r="W49"/>
  <c r="W56"/>
  <c r="W64"/>
  <c r="W61"/>
  <c r="W78"/>
  <c r="W77"/>
  <c r="Z10"/>
  <c r="AB2"/>
  <c r="X14"/>
  <c r="X80" s="1"/>
  <c r="X68"/>
  <c r="X73"/>
  <c r="X65"/>
  <c r="X62"/>
  <c r="X58"/>
  <c r="X54"/>
  <c r="X50"/>
  <c r="X61"/>
  <c r="X57"/>
  <c r="X53"/>
  <c r="X49"/>
  <c r="X45"/>
  <c r="X41"/>
  <c r="X37"/>
  <c r="X33"/>
  <c r="X29"/>
  <c r="X25"/>
  <c r="X48"/>
  <c r="X44"/>
  <c r="X40"/>
  <c r="X36"/>
  <c r="X32"/>
  <c r="X28"/>
  <c r="X24"/>
  <c r="X67"/>
  <c r="X60"/>
  <c r="X52"/>
  <c r="X59"/>
  <c r="X51"/>
  <c r="X43"/>
  <c r="X39"/>
  <c r="X31"/>
  <c r="X23"/>
  <c r="X42"/>
  <c r="X34"/>
  <c r="X30"/>
  <c r="X22"/>
  <c r="X78"/>
  <c r="X74"/>
  <c r="X70"/>
  <c r="X66"/>
  <c r="X79"/>
  <c r="X75"/>
  <c r="X71"/>
  <c r="X64"/>
  <c r="X56"/>
  <c r="X63"/>
  <c r="X55"/>
  <c r="X47"/>
  <c r="X35"/>
  <c r="X27"/>
  <c r="X46"/>
  <c r="X38"/>
  <c r="X26"/>
  <c r="W57"/>
  <c r="W66"/>
  <c r="W74"/>
  <c r="W65"/>
  <c r="W73"/>
  <c r="Y9"/>
  <c r="Z8"/>
  <c r="Y7"/>
  <c r="Z5"/>
  <c r="Z10" i="2"/>
  <c r="Y12"/>
  <c r="Y14" s="1"/>
  <c r="X24"/>
  <c r="X28"/>
  <c r="X32"/>
  <c r="X36"/>
  <c r="X40"/>
  <c r="X44"/>
  <c r="X48"/>
  <c r="X23"/>
  <c r="X27"/>
  <c r="X31"/>
  <c r="X35"/>
  <c r="X39"/>
  <c r="X43"/>
  <c r="X47"/>
  <c r="X51"/>
  <c r="X55"/>
  <c r="X59"/>
  <c r="X63"/>
  <c r="X67"/>
  <c r="X71"/>
  <c r="X58"/>
  <c r="X66"/>
  <c r="X74"/>
  <c r="X78"/>
  <c r="X52"/>
  <c r="X60"/>
  <c r="X68"/>
  <c r="X73"/>
  <c r="X77"/>
  <c r="X81"/>
  <c r="X22"/>
  <c r="X26"/>
  <c r="X30"/>
  <c r="X34"/>
  <c r="X38"/>
  <c r="X42"/>
  <c r="X46"/>
  <c r="X50"/>
  <c r="X25"/>
  <c r="X29"/>
  <c r="X33"/>
  <c r="X37"/>
  <c r="X41"/>
  <c r="X45"/>
  <c r="X49"/>
  <c r="X53"/>
  <c r="X57"/>
  <c r="X61"/>
  <c r="X65"/>
  <c r="X69"/>
  <c r="X54"/>
  <c r="X62"/>
  <c r="X70"/>
  <c r="X76"/>
  <c r="X80"/>
  <c r="X56"/>
  <c r="X64"/>
  <c r="X72"/>
  <c r="X75"/>
  <c r="X79"/>
  <c r="X78" i="27"/>
  <c r="X74"/>
  <c r="X70"/>
  <c r="X79"/>
  <c r="X75"/>
  <c r="X71"/>
  <c r="X67"/>
  <c r="X66"/>
  <c r="X62"/>
  <c r="X58"/>
  <c r="X54"/>
  <c r="X50"/>
  <c r="X63"/>
  <c r="X59"/>
  <c r="X55"/>
  <c r="X49"/>
  <c r="X45"/>
  <c r="X41"/>
  <c r="X37"/>
  <c r="X33"/>
  <c r="X29"/>
  <c r="X25"/>
  <c r="X51"/>
  <c r="X46"/>
  <c r="X42"/>
  <c r="X38"/>
  <c r="X34"/>
  <c r="X30"/>
  <c r="X26"/>
  <c r="X22"/>
  <c r="X77"/>
  <c r="X69"/>
  <c r="X64"/>
  <c r="X56"/>
  <c r="X68"/>
  <c r="X57"/>
  <c r="X47"/>
  <c r="X39"/>
  <c r="X31"/>
  <c r="X23"/>
  <c r="X44"/>
  <c r="X36"/>
  <c r="X28"/>
  <c r="X80"/>
  <c r="X76"/>
  <c r="X72"/>
  <c r="X81"/>
  <c r="X73"/>
  <c r="X65"/>
  <c r="X60"/>
  <c r="X52"/>
  <c r="X61"/>
  <c r="X53"/>
  <c r="X43"/>
  <c r="X35"/>
  <c r="X27"/>
  <c r="X48"/>
  <c r="X40"/>
  <c r="X32"/>
  <c r="X24"/>
  <c r="AA2"/>
  <c r="Y12"/>
  <c r="Y14" s="1"/>
  <c r="AC10"/>
  <c r="Z7"/>
  <c r="AA5"/>
  <c r="Z9"/>
  <c r="AA8"/>
  <c r="AD8" i="2"/>
  <c r="AC9"/>
  <c r="AC5"/>
  <c r="AB7"/>
  <c r="Y75" i="31" l="1"/>
  <c r="Y79"/>
  <c r="Y80"/>
  <c r="Y68"/>
  <c r="Y60"/>
  <c r="Y52"/>
  <c r="Y59"/>
  <c r="Y51"/>
  <c r="Y42"/>
  <c r="Y34"/>
  <c r="Y26"/>
  <c r="Y47"/>
  <c r="Y39"/>
  <c r="Y31"/>
  <c r="Y23"/>
  <c r="Y77"/>
  <c r="Y69"/>
  <c r="Y78"/>
  <c r="Y70"/>
  <c r="Y62"/>
  <c r="Y54"/>
  <c r="Y61"/>
  <c r="Y53"/>
  <c r="Y44"/>
  <c r="Y36"/>
  <c r="Y28"/>
  <c r="Y49"/>
  <c r="Y41"/>
  <c r="Y33"/>
  <c r="Y25"/>
  <c r="Y71"/>
  <c r="Y72"/>
  <c r="Y64"/>
  <c r="Y56"/>
  <c r="Y63"/>
  <c r="Y55"/>
  <c r="Y46"/>
  <c r="Y38"/>
  <c r="Y30"/>
  <c r="Y22"/>
  <c r="Y43"/>
  <c r="Y35"/>
  <c r="Y27"/>
  <c r="Y81"/>
  <c r="Y73"/>
  <c r="Y65"/>
  <c r="Y74"/>
  <c r="Y66"/>
  <c r="Y58"/>
  <c r="Y50"/>
  <c r="Y57"/>
  <c r="Y48"/>
  <c r="Y40"/>
  <c r="Y32"/>
  <c r="Y24"/>
  <c r="Y45"/>
  <c r="Y37"/>
  <c r="Y29"/>
  <c r="X55"/>
  <c r="X71"/>
  <c r="X70"/>
  <c r="Z7"/>
  <c r="AA5"/>
  <c r="AF10"/>
  <c r="AD2"/>
  <c r="Z9"/>
  <c r="X29"/>
  <c r="X37"/>
  <c r="X45"/>
  <c r="X54"/>
  <c r="X62"/>
  <c r="X53"/>
  <c r="X61"/>
  <c r="X69"/>
  <c r="X77"/>
  <c r="X68"/>
  <c r="X76"/>
  <c r="X22"/>
  <c r="X30"/>
  <c r="X38"/>
  <c r="X46"/>
  <c r="X27"/>
  <c r="X35"/>
  <c r="X43"/>
  <c r="X52"/>
  <c r="X60"/>
  <c r="X51"/>
  <c r="X59"/>
  <c r="X67"/>
  <c r="X75"/>
  <c r="X66"/>
  <c r="Y76"/>
  <c r="Y67"/>
  <c r="AA9"/>
  <c r="AB8"/>
  <c r="X55" i="30"/>
  <c r="X63"/>
  <c r="X56"/>
  <c r="X64"/>
  <c r="X71"/>
  <c r="X79"/>
  <c r="X70"/>
  <c r="Z7"/>
  <c r="AA5"/>
  <c r="Y12"/>
  <c r="Y14" s="1"/>
  <c r="Z9"/>
  <c r="AA8"/>
  <c r="AD2"/>
  <c r="Z12"/>
  <c r="AA10"/>
  <c r="X39" i="29"/>
  <c r="X47"/>
  <c r="X57"/>
  <c r="X50"/>
  <c r="X58"/>
  <c r="X65"/>
  <c r="X73"/>
  <c r="X81"/>
  <c r="X72"/>
  <c r="AD2"/>
  <c r="Y12"/>
  <c r="Y14" s="1"/>
  <c r="Z9"/>
  <c r="AA8"/>
  <c r="Z12"/>
  <c r="AA10"/>
  <c r="Z7"/>
  <c r="AA5"/>
  <c r="X69" i="28"/>
  <c r="X77"/>
  <c r="X76"/>
  <c r="Z7"/>
  <c r="AA5"/>
  <c r="Z9"/>
  <c r="AA8"/>
  <c r="AC2"/>
  <c r="Z12"/>
  <c r="AA10"/>
  <c r="X81"/>
  <c r="X72"/>
  <c r="Y12"/>
  <c r="Y14" s="1"/>
  <c r="AA10" i="2"/>
  <c r="Z12"/>
  <c r="Z14" s="1"/>
  <c r="Y79"/>
  <c r="Y75"/>
  <c r="Y71"/>
  <c r="Y67"/>
  <c r="Y63"/>
  <c r="Y59"/>
  <c r="Y55"/>
  <c r="Y51"/>
  <c r="Y47"/>
  <c r="Y43"/>
  <c r="Y39"/>
  <c r="Y35"/>
  <c r="Y31"/>
  <c r="Y27"/>
  <c r="Y23"/>
  <c r="Y78"/>
  <c r="Y74"/>
  <c r="Y70"/>
  <c r="Y66"/>
  <c r="Y62"/>
  <c r="Y58"/>
  <c r="Y54"/>
  <c r="Y50"/>
  <c r="Y46"/>
  <c r="Y42"/>
  <c r="Y38"/>
  <c r="Y34"/>
  <c r="Y30"/>
  <c r="Y26"/>
  <c r="Y22"/>
  <c r="Y81"/>
  <c r="Y77"/>
  <c r="Y73"/>
  <c r="Y69"/>
  <c r="Y65"/>
  <c r="Y61"/>
  <c r="Y57"/>
  <c r="Y53"/>
  <c r="Y49"/>
  <c r="Y45"/>
  <c r="Y41"/>
  <c r="Y37"/>
  <c r="Y33"/>
  <c r="Y29"/>
  <c r="Y25"/>
  <c r="Y80"/>
  <c r="Y76"/>
  <c r="Y72"/>
  <c r="Y68"/>
  <c r="Y64"/>
  <c r="Y60"/>
  <c r="Y56"/>
  <c r="Y52"/>
  <c r="Y48"/>
  <c r="Y44"/>
  <c r="Y40"/>
  <c r="Y36"/>
  <c r="Y32"/>
  <c r="Y28"/>
  <c r="Y24"/>
  <c r="Y68" i="27"/>
  <c r="Y67"/>
  <c r="Y61"/>
  <c r="Y57"/>
  <c r="Y53"/>
  <c r="Y65"/>
  <c r="Y62"/>
  <c r="Y58"/>
  <c r="Y54"/>
  <c r="Y48"/>
  <c r="Y44"/>
  <c r="Y40"/>
  <c r="Y36"/>
  <c r="Y32"/>
  <c r="Y28"/>
  <c r="Y24"/>
  <c r="Y52"/>
  <c r="Y47"/>
  <c r="Y43"/>
  <c r="Y39"/>
  <c r="Y35"/>
  <c r="Y31"/>
  <c r="Y27"/>
  <c r="Y23"/>
  <c r="Y81"/>
  <c r="Y77"/>
  <c r="Y73"/>
  <c r="Y69"/>
  <c r="Y78"/>
  <c r="Y74"/>
  <c r="Y70"/>
  <c r="Y66"/>
  <c r="Y63"/>
  <c r="Y59"/>
  <c r="Y55"/>
  <c r="Y51"/>
  <c r="Y64"/>
  <c r="Y60"/>
  <c r="Y56"/>
  <c r="Y50"/>
  <c r="Y46"/>
  <c r="Y42"/>
  <c r="Y38"/>
  <c r="Y34"/>
  <c r="Y30"/>
  <c r="Y26"/>
  <c r="Y22"/>
  <c r="Y49"/>
  <c r="Y45"/>
  <c r="Y41"/>
  <c r="Y37"/>
  <c r="Y33"/>
  <c r="Y29"/>
  <c r="Y25"/>
  <c r="Y72"/>
  <c r="Y80"/>
  <c r="Y75"/>
  <c r="Y71"/>
  <c r="Y79"/>
  <c r="Y76"/>
  <c r="AA7"/>
  <c r="AB5"/>
  <c r="AD10"/>
  <c r="AB2"/>
  <c r="AA9"/>
  <c r="AB8"/>
  <c r="Z12"/>
  <c r="Z14" s="1"/>
  <c r="AC7" i="2"/>
  <c r="AD5"/>
  <c r="AE8"/>
  <c r="AD9"/>
  <c r="AC8" i="31" l="1"/>
  <c r="AE2"/>
  <c r="AG10"/>
  <c r="AA12"/>
  <c r="AA14" s="1"/>
  <c r="Z12"/>
  <c r="Z14" s="1"/>
  <c r="AA7"/>
  <c r="AB5"/>
  <c r="Y79" i="30"/>
  <c r="Y71"/>
  <c r="Y78"/>
  <c r="Y70"/>
  <c r="Y61"/>
  <c r="Y53"/>
  <c r="Y64"/>
  <c r="Y56"/>
  <c r="Y48"/>
  <c r="Y40"/>
  <c r="Y32"/>
  <c r="Y24"/>
  <c r="Y43"/>
  <c r="Y35"/>
  <c r="Y27"/>
  <c r="Y81"/>
  <c r="Y73"/>
  <c r="Y80"/>
  <c r="Y72"/>
  <c r="Y63"/>
  <c r="Y55"/>
  <c r="Y65"/>
  <c r="Y58"/>
  <c r="Y50"/>
  <c r="Y42"/>
  <c r="Y34"/>
  <c r="Y26"/>
  <c r="Y45"/>
  <c r="Y37"/>
  <c r="Y29"/>
  <c r="Y75"/>
  <c r="Y67"/>
  <c r="Y74"/>
  <c r="Y66"/>
  <c r="Y57"/>
  <c r="Y49"/>
  <c r="Y60"/>
  <c r="Y52"/>
  <c r="Y44"/>
  <c r="Y36"/>
  <c r="Y28"/>
  <c r="Y47"/>
  <c r="Y39"/>
  <c r="Y31"/>
  <c r="Y23"/>
  <c r="Y77"/>
  <c r="Y69"/>
  <c r="Y76"/>
  <c r="Y68"/>
  <c r="Y59"/>
  <c r="Y51"/>
  <c r="Y62"/>
  <c r="Y54"/>
  <c r="Y46"/>
  <c r="Y38"/>
  <c r="Y30"/>
  <c r="Y22"/>
  <c r="Y41"/>
  <c r="Y33"/>
  <c r="Y25"/>
  <c r="AB10"/>
  <c r="AE2"/>
  <c r="Z14"/>
  <c r="Z80" s="1"/>
  <c r="Z76"/>
  <c r="Z68"/>
  <c r="Z77"/>
  <c r="Z69"/>
  <c r="Z62"/>
  <c r="Z54"/>
  <c r="Z61"/>
  <c r="Z53"/>
  <c r="Z47"/>
  <c r="Z39"/>
  <c r="Z31"/>
  <c r="Z23"/>
  <c r="Z40"/>
  <c r="Z36"/>
  <c r="Z32"/>
  <c r="Z28"/>
  <c r="Z24"/>
  <c r="Z78"/>
  <c r="Z74"/>
  <c r="Z70"/>
  <c r="Z66"/>
  <c r="Z79"/>
  <c r="Z75"/>
  <c r="Z71"/>
  <c r="Z67"/>
  <c r="Z64"/>
  <c r="Z60"/>
  <c r="Z56"/>
  <c r="Z52"/>
  <c r="Z63"/>
  <c r="Z59"/>
  <c r="Z55"/>
  <c r="Z51"/>
  <c r="Z48"/>
  <c r="Z45"/>
  <c r="Z41"/>
  <c r="Z37"/>
  <c r="Z33"/>
  <c r="Z29"/>
  <c r="Z25"/>
  <c r="Z46"/>
  <c r="Z42"/>
  <c r="Z38"/>
  <c r="Z34"/>
  <c r="Z30"/>
  <c r="Z26"/>
  <c r="Z22"/>
  <c r="AA7"/>
  <c r="AB5"/>
  <c r="AB8"/>
  <c r="AA9"/>
  <c r="Y75" i="29"/>
  <c r="Y67"/>
  <c r="Y74"/>
  <c r="Y66"/>
  <c r="Y57"/>
  <c r="Y49"/>
  <c r="Y60"/>
  <c r="Y52"/>
  <c r="Y42"/>
  <c r="Y34"/>
  <c r="Y26"/>
  <c r="Y47"/>
  <c r="Y39"/>
  <c r="Y31"/>
  <c r="Y23"/>
  <c r="Y77"/>
  <c r="Y69"/>
  <c r="Y76"/>
  <c r="Y68"/>
  <c r="Y59"/>
  <c r="Y51"/>
  <c r="Y62"/>
  <c r="Y54"/>
  <c r="Y44"/>
  <c r="Y36"/>
  <c r="Y28"/>
  <c r="Y50"/>
  <c r="Y41"/>
  <c r="Y33"/>
  <c r="Y25"/>
  <c r="Y79"/>
  <c r="Y71"/>
  <c r="Y78"/>
  <c r="Y70"/>
  <c r="Y61"/>
  <c r="Y53"/>
  <c r="Y64"/>
  <c r="Y56"/>
  <c r="Y46"/>
  <c r="Y38"/>
  <c r="Y30"/>
  <c r="Y22"/>
  <c r="Y43"/>
  <c r="Y35"/>
  <c r="Y27"/>
  <c r="Y81"/>
  <c r="Y73"/>
  <c r="Y80"/>
  <c r="Y72"/>
  <c r="Y63"/>
  <c r="Y55"/>
  <c r="Y65"/>
  <c r="Y58"/>
  <c r="Y48"/>
  <c r="Y40"/>
  <c r="Y32"/>
  <c r="Y24"/>
  <c r="Y45"/>
  <c r="Y37"/>
  <c r="Y29"/>
  <c r="Z14"/>
  <c r="Z78" s="1"/>
  <c r="Z74"/>
  <c r="Z66"/>
  <c r="Z75"/>
  <c r="Z67"/>
  <c r="Z60"/>
  <c r="Z52"/>
  <c r="Z59"/>
  <c r="Z51"/>
  <c r="Z43"/>
  <c r="Z35"/>
  <c r="Z27"/>
  <c r="Z46"/>
  <c r="Z38"/>
  <c r="Z30"/>
  <c r="Z22"/>
  <c r="Z76"/>
  <c r="Z68"/>
  <c r="Z77"/>
  <c r="Z69"/>
  <c r="Z62"/>
  <c r="Z54"/>
  <c r="Z61"/>
  <c r="Z53"/>
  <c r="Z45"/>
  <c r="Z37"/>
  <c r="Z29"/>
  <c r="Z48"/>
  <c r="Z40"/>
  <c r="Z32"/>
  <c r="Z24"/>
  <c r="AE2"/>
  <c r="AA7"/>
  <c r="AB5"/>
  <c r="AB10"/>
  <c r="AB8"/>
  <c r="AA9"/>
  <c r="AA12" s="1"/>
  <c r="Y75" i="28"/>
  <c r="Y67"/>
  <c r="Y76"/>
  <c r="Y68"/>
  <c r="Y59"/>
  <c r="Y51"/>
  <c r="Y58"/>
  <c r="Y50"/>
  <c r="Y42"/>
  <c r="Y34"/>
  <c r="Y26"/>
  <c r="Y47"/>
  <c r="Y39"/>
  <c r="Y31"/>
  <c r="Y23"/>
  <c r="Y77"/>
  <c r="Y69"/>
  <c r="Y78"/>
  <c r="Y70"/>
  <c r="Y61"/>
  <c r="Y53"/>
  <c r="Y60"/>
  <c r="Y52"/>
  <c r="Y44"/>
  <c r="Y36"/>
  <c r="Y28"/>
  <c r="Y49"/>
  <c r="Y41"/>
  <c r="Y25"/>
  <c r="Y79"/>
  <c r="Y71"/>
  <c r="Y80"/>
  <c r="Y72"/>
  <c r="Y63"/>
  <c r="Y55"/>
  <c r="Y62"/>
  <c r="Y54"/>
  <c r="Y46"/>
  <c r="Y38"/>
  <c r="Y30"/>
  <c r="Y22"/>
  <c r="Y43"/>
  <c r="Y35"/>
  <c r="Y27"/>
  <c r="Y81"/>
  <c r="Y73"/>
  <c r="Y65"/>
  <c r="Y74"/>
  <c r="Y66"/>
  <c r="Y57"/>
  <c r="Y64"/>
  <c r="Y56"/>
  <c r="Y48"/>
  <c r="Y40"/>
  <c r="Y32"/>
  <c r="Y24"/>
  <c r="Y45"/>
  <c r="Y37"/>
  <c r="Y29"/>
  <c r="Y33"/>
  <c r="AB10"/>
  <c r="AD2"/>
  <c r="Z14"/>
  <c r="Z78" s="1"/>
  <c r="Z74"/>
  <c r="Z66"/>
  <c r="Z75"/>
  <c r="Z67"/>
  <c r="Z58"/>
  <c r="Z50"/>
  <c r="Z59"/>
  <c r="Z51"/>
  <c r="Z43"/>
  <c r="Z35"/>
  <c r="Z27"/>
  <c r="Z46"/>
  <c r="Z38"/>
  <c r="Z30"/>
  <c r="Z22"/>
  <c r="Z76"/>
  <c r="Z68"/>
  <c r="Z77"/>
  <c r="Z69"/>
  <c r="Z60"/>
  <c r="Z52"/>
  <c r="Z61"/>
  <c r="Z53"/>
  <c r="Z45"/>
  <c r="Z37"/>
  <c r="Z29"/>
  <c r="Z48"/>
  <c r="Z40"/>
  <c r="Z32"/>
  <c r="Z24"/>
  <c r="AA9"/>
  <c r="AB8"/>
  <c r="AA7"/>
  <c r="AB5"/>
  <c r="Z26" i="27"/>
  <c r="Z22"/>
  <c r="Z38"/>
  <c r="Z27"/>
  <c r="Z43"/>
  <c r="Z59"/>
  <c r="Z58"/>
  <c r="Z73"/>
  <c r="Z74"/>
  <c r="Z30"/>
  <c r="Z35"/>
  <c r="Z51"/>
  <c r="Z65"/>
  <c r="Z46"/>
  <c r="Z50"/>
  <c r="Z81"/>
  <c r="AB10" i="2"/>
  <c r="AA12"/>
  <c r="AA14" s="1"/>
  <c r="Z23"/>
  <c r="Z25"/>
  <c r="Z27"/>
  <c r="Z29"/>
  <c r="Z31"/>
  <c r="Z33"/>
  <c r="Z35"/>
  <c r="Z37"/>
  <c r="Z39"/>
  <c r="Z41"/>
  <c r="Z43"/>
  <c r="Z45"/>
  <c r="Z47"/>
  <c r="Z49"/>
  <c r="Z51"/>
  <c r="Z53"/>
  <c r="Z55"/>
  <c r="Z57"/>
  <c r="Z59"/>
  <c r="Z61"/>
  <c r="Z63"/>
  <c r="Z65"/>
  <c r="Z67"/>
  <c r="Z69"/>
  <c r="Z71"/>
  <c r="Z73"/>
  <c r="Z75"/>
  <c r="Z77"/>
  <c r="Z79"/>
  <c r="Z81"/>
  <c r="Z22"/>
  <c r="Z24"/>
  <c r="Z26"/>
  <c r="Z28"/>
  <c r="Z30"/>
  <c r="Z32"/>
  <c r="Z34"/>
  <c r="Z36"/>
  <c r="Z38"/>
  <c r="Z40"/>
  <c r="Z42"/>
  <c r="Z44"/>
  <c r="Z46"/>
  <c r="Z48"/>
  <c r="Z50"/>
  <c r="Z52"/>
  <c r="Z54"/>
  <c r="Z56"/>
  <c r="Z58"/>
  <c r="Z60"/>
  <c r="Z62"/>
  <c r="Z64"/>
  <c r="Z66"/>
  <c r="Z68"/>
  <c r="Z70"/>
  <c r="Z72"/>
  <c r="Z74"/>
  <c r="Z76"/>
  <c r="Z78"/>
  <c r="Z80"/>
  <c r="AA12" i="27"/>
  <c r="AA14" s="1"/>
  <c r="AB9"/>
  <c r="AC8"/>
  <c r="AC2"/>
  <c r="Z78"/>
  <c r="Z70"/>
  <c r="Z77"/>
  <c r="Z69"/>
  <c r="Z62"/>
  <c r="Z54"/>
  <c r="Z63"/>
  <c r="Z55"/>
  <c r="Z47"/>
  <c r="Z39"/>
  <c r="Z31"/>
  <c r="Z23"/>
  <c r="Z42"/>
  <c r="Z34"/>
  <c r="Z80"/>
  <c r="Z76"/>
  <c r="Z72"/>
  <c r="Z68"/>
  <c r="Z79"/>
  <c r="Z75"/>
  <c r="Z71"/>
  <c r="Z67"/>
  <c r="Z64"/>
  <c r="Z56"/>
  <c r="Z52"/>
  <c r="Z61"/>
  <c r="Z53"/>
  <c r="Z45"/>
  <c r="Z37"/>
  <c r="Z29"/>
  <c r="Z48"/>
  <c r="Z40"/>
  <c r="Z32"/>
  <c r="Z24"/>
  <c r="Z60"/>
  <c r="Z66"/>
  <c r="Z57"/>
  <c r="Z49"/>
  <c r="Z41"/>
  <c r="Z33"/>
  <c r="Z25"/>
  <c r="Z44"/>
  <c r="Z36"/>
  <c r="Z28"/>
  <c r="AE10"/>
  <c r="AB7"/>
  <c r="AC5"/>
  <c r="AF8" i="2"/>
  <c r="AE9"/>
  <c r="AE5"/>
  <c r="AD7"/>
  <c r="AA75" i="31" l="1"/>
  <c r="AA79"/>
  <c r="AA80"/>
  <c r="AA72"/>
  <c r="AA64"/>
  <c r="AA56"/>
  <c r="AA63"/>
  <c r="AA55"/>
  <c r="AA48"/>
  <c r="AA40"/>
  <c r="AA32"/>
  <c r="AA24"/>
  <c r="AA43"/>
  <c r="AA35"/>
  <c r="AA27"/>
  <c r="AA81"/>
  <c r="AA73"/>
  <c r="AA65"/>
  <c r="AA74"/>
  <c r="AA66"/>
  <c r="AA58"/>
  <c r="AA50"/>
  <c r="AA57"/>
  <c r="AA49"/>
  <c r="AA42"/>
  <c r="AA34"/>
  <c r="AA26"/>
  <c r="AA45"/>
  <c r="AA37"/>
  <c r="AA29"/>
  <c r="AA71"/>
  <c r="AA76"/>
  <c r="AA68"/>
  <c r="AA60"/>
  <c r="AA52"/>
  <c r="AA59"/>
  <c r="AA51"/>
  <c r="AA44"/>
  <c r="AA36"/>
  <c r="AA28"/>
  <c r="AA47"/>
  <c r="AA39"/>
  <c r="AA31"/>
  <c r="AA23"/>
  <c r="AA77"/>
  <c r="AA69"/>
  <c r="AA78"/>
  <c r="AA70"/>
  <c r="AA62"/>
  <c r="AA54"/>
  <c r="AA61"/>
  <c r="AA53"/>
  <c r="AA46"/>
  <c r="AA38"/>
  <c r="AA30"/>
  <c r="AA22"/>
  <c r="AA41"/>
  <c r="AA33"/>
  <c r="AA25"/>
  <c r="Z78"/>
  <c r="Z70"/>
  <c r="Z79"/>
  <c r="Z71"/>
  <c r="Z63"/>
  <c r="Z55"/>
  <c r="Z64"/>
  <c r="Z56"/>
  <c r="Z47"/>
  <c r="Z39"/>
  <c r="Z31"/>
  <c r="Z23"/>
  <c r="Z42"/>
  <c r="Z34"/>
  <c r="Z26"/>
  <c r="Z80"/>
  <c r="Z72"/>
  <c r="Z81"/>
  <c r="Z73"/>
  <c r="Z65"/>
  <c r="Z57"/>
  <c r="Z49"/>
  <c r="Z58"/>
  <c r="Z50"/>
  <c r="Z41"/>
  <c r="Z33"/>
  <c r="Z25"/>
  <c r="Z44"/>
  <c r="Z36"/>
  <c r="Z28"/>
  <c r="Z74"/>
  <c r="Z66"/>
  <c r="Z75"/>
  <c r="Z67"/>
  <c r="Z59"/>
  <c r="Z51"/>
  <c r="Z60"/>
  <c r="Z52"/>
  <c r="Z43"/>
  <c r="Z35"/>
  <c r="Z27"/>
  <c r="Z46"/>
  <c r="Z38"/>
  <c r="Z30"/>
  <c r="Z22"/>
  <c r="Z76"/>
  <c r="Z68"/>
  <c r="Z77"/>
  <c r="Z69"/>
  <c r="Z61"/>
  <c r="Z53"/>
  <c r="Z62"/>
  <c r="Z54"/>
  <c r="Z45"/>
  <c r="Z37"/>
  <c r="Z29"/>
  <c r="Z48"/>
  <c r="Z40"/>
  <c r="Z32"/>
  <c r="Z24"/>
  <c r="AB7"/>
  <c r="AC5"/>
  <c r="AH10"/>
  <c r="AF2"/>
  <c r="AA67"/>
  <c r="AB9"/>
  <c r="AC9"/>
  <c r="AD8"/>
  <c r="AB7" i="30"/>
  <c r="AC5"/>
  <c r="AB9"/>
  <c r="AB12" s="1"/>
  <c r="AC8"/>
  <c r="AF2"/>
  <c r="AC10"/>
  <c r="Z44"/>
  <c r="Z27"/>
  <c r="Z35"/>
  <c r="Z43"/>
  <c r="Z49"/>
  <c r="Z57"/>
  <c r="Z50"/>
  <c r="Z58"/>
  <c r="Z65"/>
  <c r="Z73"/>
  <c r="Z81"/>
  <c r="Z72"/>
  <c r="AA12"/>
  <c r="AA14" s="1"/>
  <c r="AB9" i="29"/>
  <c r="AC8"/>
  <c r="AA14"/>
  <c r="AA79" s="1"/>
  <c r="AA75"/>
  <c r="AA67"/>
  <c r="AA74"/>
  <c r="AA66"/>
  <c r="AA59"/>
  <c r="AA51"/>
  <c r="AA60"/>
  <c r="AA52"/>
  <c r="AA44"/>
  <c r="AA36"/>
  <c r="AA28"/>
  <c r="AA47"/>
  <c r="AA39"/>
  <c r="AA31"/>
  <c r="AA23"/>
  <c r="AA77"/>
  <c r="AA69"/>
  <c r="AA76"/>
  <c r="AA68"/>
  <c r="AA61"/>
  <c r="AA53"/>
  <c r="AA62"/>
  <c r="AA54"/>
  <c r="AA46"/>
  <c r="AA38"/>
  <c r="AA30"/>
  <c r="AA22"/>
  <c r="AA41"/>
  <c r="AA33"/>
  <c r="AA25"/>
  <c r="AC10"/>
  <c r="AB7"/>
  <c r="AC5"/>
  <c r="AF2"/>
  <c r="Z28"/>
  <c r="Z36"/>
  <c r="Z44"/>
  <c r="Z25"/>
  <c r="Z33"/>
  <c r="Z41"/>
  <c r="Z49"/>
  <c r="Z57"/>
  <c r="Z50"/>
  <c r="Z58"/>
  <c r="Z65"/>
  <c r="Z73"/>
  <c r="Z81"/>
  <c r="Z72"/>
  <c r="Z80"/>
  <c r="Z26"/>
  <c r="Z34"/>
  <c r="Z42"/>
  <c r="Z23"/>
  <c r="Z31"/>
  <c r="Z39"/>
  <c r="Z47"/>
  <c r="Z55"/>
  <c r="Z63"/>
  <c r="Z56"/>
  <c r="Z64"/>
  <c r="Z71"/>
  <c r="Z79"/>
  <c r="Z70"/>
  <c r="AE2" i="28"/>
  <c r="AC10"/>
  <c r="Z28"/>
  <c r="Z36"/>
  <c r="Z44"/>
  <c r="Z25"/>
  <c r="Z33"/>
  <c r="Z41"/>
  <c r="Z49"/>
  <c r="Z57"/>
  <c r="Z65"/>
  <c r="Z56"/>
  <c r="Z64"/>
  <c r="Z73"/>
  <c r="Z81"/>
  <c r="Z72"/>
  <c r="Z80"/>
  <c r="Z26"/>
  <c r="Z34"/>
  <c r="Z42"/>
  <c r="Z23"/>
  <c r="Z31"/>
  <c r="Z39"/>
  <c r="Z47"/>
  <c r="Z55"/>
  <c r="Z63"/>
  <c r="Z54"/>
  <c r="Z62"/>
  <c r="Z71"/>
  <c r="Z79"/>
  <c r="Z70"/>
  <c r="AB7"/>
  <c r="AC5"/>
  <c r="AB9"/>
  <c r="AB12" s="1"/>
  <c r="AC8"/>
  <c r="AA12"/>
  <c r="AA14" s="1"/>
  <c r="AC10" i="2"/>
  <c r="AB12"/>
  <c r="AB14" s="1"/>
  <c r="AA22"/>
  <c r="AA24"/>
  <c r="AA26"/>
  <c r="AA28"/>
  <c r="AA30"/>
  <c r="AA32"/>
  <c r="AA34"/>
  <c r="AA36"/>
  <c r="AA38"/>
  <c r="AA40"/>
  <c r="AA42"/>
  <c r="AA44"/>
  <c r="AA46"/>
  <c r="AA48"/>
  <c r="AA50"/>
  <c r="AA52"/>
  <c r="AA54"/>
  <c r="AA56"/>
  <c r="AA58"/>
  <c r="AA60"/>
  <c r="AA62"/>
  <c r="AA64"/>
  <c r="AA66"/>
  <c r="AA68"/>
  <c r="AA70"/>
  <c r="AA72"/>
  <c r="AA74"/>
  <c r="AA76"/>
  <c r="AA78"/>
  <c r="AA80"/>
  <c r="AA23"/>
  <c r="AA25"/>
  <c r="AA27"/>
  <c r="AA29"/>
  <c r="AA31"/>
  <c r="AA33"/>
  <c r="AA35"/>
  <c r="AA37"/>
  <c r="AA39"/>
  <c r="AA41"/>
  <c r="AA43"/>
  <c r="AA45"/>
  <c r="AA47"/>
  <c r="AA49"/>
  <c r="AA51"/>
  <c r="AA53"/>
  <c r="AA55"/>
  <c r="AA57"/>
  <c r="AA59"/>
  <c r="AA61"/>
  <c r="AA63"/>
  <c r="AA65"/>
  <c r="AA67"/>
  <c r="AA69"/>
  <c r="AA71"/>
  <c r="AA73"/>
  <c r="AA75"/>
  <c r="AA77"/>
  <c r="AA79"/>
  <c r="AA81"/>
  <c r="AA27" i="27"/>
  <c r="AA39"/>
  <c r="AA50"/>
  <c r="AA36"/>
  <c r="AA48"/>
  <c r="AA62"/>
  <c r="AA57"/>
  <c r="AA72"/>
  <c r="AA25"/>
  <c r="AA33"/>
  <c r="AA41"/>
  <c r="AA49"/>
  <c r="AA26"/>
  <c r="AA34"/>
  <c r="AA42"/>
  <c r="AA52"/>
  <c r="AA60"/>
  <c r="AA51"/>
  <c r="AA59"/>
  <c r="AA66"/>
  <c r="AA74"/>
  <c r="AA69"/>
  <c r="AA77"/>
  <c r="AA32"/>
  <c r="AA61"/>
  <c r="AA75"/>
  <c r="AA31"/>
  <c r="AA47"/>
  <c r="AA28"/>
  <c r="AA40"/>
  <c r="AA58"/>
  <c r="AA53"/>
  <c r="AA65"/>
  <c r="AA80"/>
  <c r="AA29"/>
  <c r="AA37"/>
  <c r="AA45"/>
  <c r="AA22"/>
  <c r="AA30"/>
  <c r="AA38"/>
  <c r="AA46"/>
  <c r="AA56"/>
  <c r="AA64"/>
  <c r="AA55"/>
  <c r="AA63"/>
  <c r="AA70"/>
  <c r="AA78"/>
  <c r="AA73"/>
  <c r="AA81"/>
  <c r="AA35"/>
  <c r="AA24"/>
  <c r="AA44"/>
  <c r="AA67"/>
  <c r="AA68"/>
  <c r="AA71"/>
  <c r="AA79"/>
  <c r="AA23"/>
  <c r="AA43"/>
  <c r="AA54"/>
  <c r="AA76"/>
  <c r="AC7"/>
  <c r="AD5"/>
  <c r="AF10"/>
  <c r="AD2"/>
  <c r="AB12"/>
  <c r="AB14" s="1"/>
  <c r="AD8"/>
  <c r="AC9"/>
  <c r="AE7" i="2"/>
  <c r="AF5"/>
  <c r="AG8"/>
  <c r="AF9"/>
  <c r="AE8" i="31" l="1"/>
  <c r="AB12"/>
  <c r="AB14" s="1"/>
  <c r="AG2"/>
  <c r="AC12"/>
  <c r="AC14" s="1"/>
  <c r="AC7"/>
  <c r="AD5"/>
  <c r="AA81" i="30"/>
  <c r="AA73"/>
  <c r="AA80"/>
  <c r="AA72"/>
  <c r="AA65"/>
  <c r="AA57"/>
  <c r="AA49"/>
  <c r="AA58"/>
  <c r="AA50"/>
  <c r="AA42"/>
  <c r="AA34"/>
  <c r="AA26"/>
  <c r="AA45"/>
  <c r="AA37"/>
  <c r="AA29"/>
  <c r="AA51"/>
  <c r="AA48"/>
  <c r="AA32"/>
  <c r="AA43"/>
  <c r="AA27"/>
  <c r="AA75"/>
  <c r="AA67"/>
  <c r="AA74"/>
  <c r="AA66"/>
  <c r="AA59"/>
  <c r="AA64"/>
  <c r="AA52"/>
  <c r="AA36"/>
  <c r="AA47"/>
  <c r="AA31"/>
  <c r="AA77"/>
  <c r="AA69"/>
  <c r="AA76"/>
  <c r="AA68"/>
  <c r="AA61"/>
  <c r="AA53"/>
  <c r="AA62"/>
  <c r="AA54"/>
  <c r="AA46"/>
  <c r="AA38"/>
  <c r="AA30"/>
  <c r="AA22"/>
  <c r="AA41"/>
  <c r="AA33"/>
  <c r="AA25"/>
  <c r="AA56"/>
  <c r="AA40"/>
  <c r="AA24"/>
  <c r="AA35"/>
  <c r="AA79"/>
  <c r="AA71"/>
  <c r="AA78"/>
  <c r="AA70"/>
  <c r="AA63"/>
  <c r="AA55"/>
  <c r="AA60"/>
  <c r="AA44"/>
  <c r="AA28"/>
  <c r="AA39"/>
  <c r="AA23"/>
  <c r="AC9"/>
  <c r="AD8"/>
  <c r="AD5"/>
  <c r="AC7"/>
  <c r="AD10"/>
  <c r="AG2"/>
  <c r="AB14"/>
  <c r="AB80" s="1"/>
  <c r="AB76"/>
  <c r="AB68"/>
  <c r="AB77"/>
  <c r="AB69"/>
  <c r="AB62"/>
  <c r="AB54"/>
  <c r="AB61"/>
  <c r="AB53"/>
  <c r="AB45"/>
  <c r="AB37"/>
  <c r="AB29"/>
  <c r="AB48"/>
  <c r="AB40"/>
  <c r="AB32"/>
  <c r="AB24"/>
  <c r="AB74"/>
  <c r="AB66"/>
  <c r="AB75"/>
  <c r="AB67"/>
  <c r="AB60"/>
  <c r="AB56"/>
  <c r="AB52"/>
  <c r="AB63"/>
  <c r="AB59"/>
  <c r="AB55"/>
  <c r="AB51"/>
  <c r="AB47"/>
  <c r="AB43"/>
  <c r="AB39"/>
  <c r="AB35"/>
  <c r="AB31"/>
  <c r="AB27"/>
  <c r="AB23"/>
  <c r="AB46"/>
  <c r="AB42"/>
  <c r="AB38"/>
  <c r="AB34"/>
  <c r="AB30"/>
  <c r="AB26"/>
  <c r="AB22"/>
  <c r="AD10" i="29"/>
  <c r="AC7"/>
  <c r="AD5"/>
  <c r="AG2"/>
  <c r="AC9"/>
  <c r="AD8"/>
  <c r="AB12"/>
  <c r="AB14" s="1"/>
  <c r="AA29"/>
  <c r="AA37"/>
  <c r="AA45"/>
  <c r="AA26"/>
  <c r="AA34"/>
  <c r="AA42"/>
  <c r="AA50"/>
  <c r="AA58"/>
  <c r="AA49"/>
  <c r="AA57"/>
  <c r="AA65"/>
  <c r="AA72"/>
  <c r="AA80"/>
  <c r="AA73"/>
  <c r="AA81"/>
  <c r="AA27"/>
  <c r="AA35"/>
  <c r="AA43"/>
  <c r="AA24"/>
  <c r="AA32"/>
  <c r="AA40"/>
  <c r="AA48"/>
  <c r="AA56"/>
  <c r="AA64"/>
  <c r="AA55"/>
  <c r="AA63"/>
  <c r="AA70"/>
  <c r="AA78"/>
  <c r="AA71"/>
  <c r="AA79" i="28"/>
  <c r="AA71"/>
  <c r="AA80"/>
  <c r="AA72"/>
  <c r="AA63"/>
  <c r="AA55"/>
  <c r="AA62"/>
  <c r="AA54"/>
  <c r="AA48"/>
  <c r="AA40"/>
  <c r="AA32"/>
  <c r="AA24"/>
  <c r="AA43"/>
  <c r="AA35"/>
  <c r="AA27"/>
  <c r="AA81"/>
  <c r="AA73"/>
  <c r="AA65"/>
  <c r="AA74"/>
  <c r="AA66"/>
  <c r="AA57"/>
  <c r="AA64"/>
  <c r="AA56"/>
  <c r="AA49"/>
  <c r="AA42"/>
  <c r="AA34"/>
  <c r="AA26"/>
  <c r="AA45"/>
  <c r="AA37"/>
  <c r="AA29"/>
  <c r="AA75"/>
  <c r="AA67"/>
  <c r="AA76"/>
  <c r="AA68"/>
  <c r="AA59"/>
  <c r="AA51"/>
  <c r="AA58"/>
  <c r="AA50"/>
  <c r="AA44"/>
  <c r="AA36"/>
  <c r="AA28"/>
  <c r="AA47"/>
  <c r="AA39"/>
  <c r="AA31"/>
  <c r="AA23"/>
  <c r="AA77"/>
  <c r="AA69"/>
  <c r="AA78"/>
  <c r="AA70"/>
  <c r="AA61"/>
  <c r="AA53"/>
  <c r="AA60"/>
  <c r="AA52"/>
  <c r="AA46"/>
  <c r="AA38"/>
  <c r="AA30"/>
  <c r="AA22"/>
  <c r="AA41"/>
  <c r="AA33"/>
  <c r="AA25"/>
  <c r="AC9"/>
  <c r="AD8"/>
  <c r="AC7"/>
  <c r="AD5"/>
  <c r="AB14"/>
  <c r="AB78"/>
  <c r="AB74"/>
  <c r="AB70"/>
  <c r="AB66"/>
  <c r="AB79"/>
  <c r="AB75"/>
  <c r="AB71"/>
  <c r="AB67"/>
  <c r="AB64"/>
  <c r="AB60"/>
  <c r="AB56"/>
  <c r="AB52"/>
  <c r="AB63"/>
  <c r="AB59"/>
  <c r="AB55"/>
  <c r="AB51"/>
  <c r="AB47"/>
  <c r="AB43"/>
  <c r="AB39"/>
  <c r="AB35"/>
  <c r="AB31"/>
  <c r="AB27"/>
  <c r="AB23"/>
  <c r="AB46"/>
  <c r="AB42"/>
  <c r="AB38"/>
  <c r="AB34"/>
  <c r="AB30"/>
  <c r="AB26"/>
  <c r="AB22"/>
  <c r="AB80"/>
  <c r="AB76"/>
  <c r="AB72"/>
  <c r="AB68"/>
  <c r="AB81"/>
  <c r="AB77"/>
  <c r="AB73"/>
  <c r="AB69"/>
  <c r="AB65"/>
  <c r="AB62"/>
  <c r="AB58"/>
  <c r="AB54"/>
  <c r="AB50"/>
  <c r="AB61"/>
  <c r="AB57"/>
  <c r="AB53"/>
  <c r="AB49"/>
  <c r="AB45"/>
  <c r="AB41"/>
  <c r="AB37"/>
  <c r="AB33"/>
  <c r="AB29"/>
  <c r="AB25"/>
  <c r="AB48"/>
  <c r="AB44"/>
  <c r="AB40"/>
  <c r="AB36"/>
  <c r="AB32"/>
  <c r="AB28"/>
  <c r="AB24"/>
  <c r="AD10"/>
  <c r="AC12"/>
  <c r="AF2"/>
  <c r="AB23" i="2"/>
  <c r="AB25"/>
  <c r="AB27"/>
  <c r="AB29"/>
  <c r="AB31"/>
  <c r="AB33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3"/>
  <c r="AB75"/>
  <c r="AB77"/>
  <c r="AB79"/>
  <c r="AB81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D10"/>
  <c r="AC12"/>
  <c r="AC14" s="1"/>
  <c r="AC12" i="27"/>
  <c r="AC14" s="1"/>
  <c r="AE2"/>
  <c r="AD9"/>
  <c r="AE8"/>
  <c r="AB78"/>
  <c r="AB74"/>
  <c r="AB70"/>
  <c r="AB81"/>
  <c r="AB77"/>
  <c r="AB73"/>
  <c r="AB69"/>
  <c r="AB65"/>
  <c r="AB64"/>
  <c r="AB60"/>
  <c r="AB56"/>
  <c r="AB52"/>
  <c r="AB63"/>
  <c r="AB59"/>
  <c r="AB55"/>
  <c r="AB49"/>
  <c r="AB45"/>
  <c r="AB41"/>
  <c r="AB37"/>
  <c r="AB33"/>
  <c r="AB29"/>
  <c r="AB25"/>
  <c r="AB51"/>
  <c r="AB46"/>
  <c r="AB42"/>
  <c r="AB38"/>
  <c r="AB34"/>
  <c r="AB30"/>
  <c r="AB26"/>
  <c r="AB22"/>
  <c r="AB80"/>
  <c r="AB76"/>
  <c r="AB72"/>
  <c r="AB68"/>
  <c r="AB79"/>
  <c r="AB75"/>
  <c r="AB71"/>
  <c r="AB67"/>
  <c r="AB66"/>
  <c r="AB62"/>
  <c r="AB58"/>
  <c r="AB54"/>
  <c r="AB50"/>
  <c r="AB61"/>
  <c r="AB57"/>
  <c r="AB53"/>
  <c r="AB47"/>
  <c r="AB43"/>
  <c r="AB39"/>
  <c r="AB35"/>
  <c r="AB31"/>
  <c r="AB27"/>
  <c r="AB23"/>
  <c r="AB48"/>
  <c r="AB44"/>
  <c r="AB40"/>
  <c r="AB36"/>
  <c r="AB32"/>
  <c r="AB28"/>
  <c r="AB24"/>
  <c r="AG10"/>
  <c r="AD7"/>
  <c r="AE5"/>
  <c r="AH8" i="2"/>
  <c r="AG5"/>
  <c r="AF7"/>
  <c r="AC75" i="31" l="1"/>
  <c r="AC67"/>
  <c r="AC76"/>
  <c r="AC68"/>
  <c r="AC60"/>
  <c r="AC52"/>
  <c r="AC59"/>
  <c r="AC51"/>
  <c r="AC42"/>
  <c r="AC34"/>
  <c r="AC26"/>
  <c r="AC47"/>
  <c r="AC39"/>
  <c r="AC31"/>
  <c r="AC23"/>
  <c r="AC77"/>
  <c r="AC69"/>
  <c r="AC78"/>
  <c r="AC70"/>
  <c r="AC62"/>
  <c r="AC54"/>
  <c r="AC61"/>
  <c r="AC53"/>
  <c r="AC44"/>
  <c r="AC36"/>
  <c r="AC28"/>
  <c r="AC49"/>
  <c r="AC41"/>
  <c r="AC33"/>
  <c r="AC25"/>
  <c r="AC79"/>
  <c r="AC71"/>
  <c r="AC80"/>
  <c r="AC72"/>
  <c r="AC64"/>
  <c r="AC56"/>
  <c r="AC63"/>
  <c r="AC55"/>
  <c r="AC46"/>
  <c r="AC38"/>
  <c r="AC30"/>
  <c r="AC22"/>
  <c r="AC43"/>
  <c r="AC35"/>
  <c r="AC27"/>
  <c r="AC81"/>
  <c r="AC73"/>
  <c r="AC65"/>
  <c r="AC74"/>
  <c r="AC66"/>
  <c r="AC58"/>
  <c r="AC50"/>
  <c r="AC57"/>
  <c r="AC48"/>
  <c r="AC40"/>
  <c r="AC32"/>
  <c r="AC24"/>
  <c r="AC45"/>
  <c r="AC37"/>
  <c r="AC29"/>
  <c r="AB74"/>
  <c r="AB66"/>
  <c r="AB75"/>
  <c r="AB67"/>
  <c r="AB59"/>
  <c r="AB51"/>
  <c r="AB60"/>
  <c r="AB52"/>
  <c r="AB43"/>
  <c r="AB35"/>
  <c r="AB27"/>
  <c r="AB46"/>
  <c r="AB38"/>
  <c r="AB30"/>
  <c r="AB22"/>
  <c r="AB76"/>
  <c r="AB68"/>
  <c r="AB77"/>
  <c r="AB69"/>
  <c r="AB61"/>
  <c r="AB53"/>
  <c r="AB62"/>
  <c r="AB54"/>
  <c r="AB45"/>
  <c r="AB37"/>
  <c r="AB29"/>
  <c r="AB48"/>
  <c r="AB40"/>
  <c r="AB32"/>
  <c r="AB24"/>
  <c r="AB78"/>
  <c r="AB70"/>
  <c r="AB79"/>
  <c r="AB71"/>
  <c r="AB63"/>
  <c r="AB55"/>
  <c r="AB64"/>
  <c r="AB56"/>
  <c r="AB47"/>
  <c r="AB39"/>
  <c r="AB31"/>
  <c r="AB23"/>
  <c r="AB42"/>
  <c r="AB34"/>
  <c r="AB26"/>
  <c r="AB80"/>
  <c r="AB72"/>
  <c r="AB81"/>
  <c r="AB73"/>
  <c r="AB65"/>
  <c r="AB57"/>
  <c r="AB49"/>
  <c r="AB58"/>
  <c r="AB50"/>
  <c r="AB41"/>
  <c r="AB33"/>
  <c r="AB25"/>
  <c r="AB44"/>
  <c r="AB36"/>
  <c r="AB28"/>
  <c r="AH2"/>
  <c r="AE9"/>
  <c r="AF8"/>
  <c r="AD7"/>
  <c r="AE5"/>
  <c r="AD9"/>
  <c r="AB64" i="30"/>
  <c r="AB71"/>
  <c r="AB79"/>
  <c r="AB70"/>
  <c r="AB78"/>
  <c r="AB28"/>
  <c r="AB36"/>
  <c r="AB44"/>
  <c r="AB25"/>
  <c r="AB33"/>
  <c r="AB41"/>
  <c r="AB49"/>
  <c r="AB57"/>
  <c r="AB50"/>
  <c r="AB58"/>
  <c r="AB65"/>
  <c r="AB73"/>
  <c r="AB81"/>
  <c r="AB72"/>
  <c r="AH2"/>
  <c r="AE10"/>
  <c r="AD7"/>
  <c r="AE5"/>
  <c r="AD9"/>
  <c r="AE8"/>
  <c r="AC12"/>
  <c r="AC14" s="1"/>
  <c r="AB78" i="29"/>
  <c r="AB70"/>
  <c r="AB79"/>
  <c r="AB71"/>
  <c r="AB64"/>
  <c r="AB56"/>
  <c r="AB63"/>
  <c r="AB55"/>
  <c r="AB45"/>
  <c r="AB37"/>
  <c r="AB29"/>
  <c r="AB49"/>
  <c r="AB42"/>
  <c r="AB34"/>
  <c r="AB26"/>
  <c r="AB80"/>
  <c r="AB72"/>
  <c r="AB81"/>
  <c r="AB73"/>
  <c r="AB65"/>
  <c r="AB58"/>
  <c r="AB50"/>
  <c r="AB57"/>
  <c r="AB47"/>
  <c r="AB39"/>
  <c r="AB31"/>
  <c r="AB23"/>
  <c r="AB44"/>
  <c r="AB36"/>
  <c r="AB28"/>
  <c r="AB74"/>
  <c r="AB66"/>
  <c r="AB75"/>
  <c r="AB67"/>
  <c r="AB60"/>
  <c r="AB52"/>
  <c r="AB59"/>
  <c r="AB51"/>
  <c r="AB41"/>
  <c r="AB33"/>
  <c r="AB25"/>
  <c r="AB46"/>
  <c r="AB38"/>
  <c r="AB30"/>
  <c r="AB22"/>
  <c r="AB76"/>
  <c r="AB68"/>
  <c r="AB77"/>
  <c r="AB69"/>
  <c r="AB62"/>
  <c r="AB54"/>
  <c r="AB61"/>
  <c r="AB53"/>
  <c r="AB43"/>
  <c r="AB35"/>
  <c r="AB27"/>
  <c r="AB48"/>
  <c r="AB40"/>
  <c r="AB32"/>
  <c r="AB24"/>
  <c r="AD9"/>
  <c r="AD12" s="1"/>
  <c r="AE8"/>
  <c r="AH2"/>
  <c r="AD7"/>
  <c r="AE5"/>
  <c r="AE10"/>
  <c r="AC12"/>
  <c r="AC14" s="1"/>
  <c r="AC14" i="28"/>
  <c r="AC79"/>
  <c r="AC75"/>
  <c r="AC71"/>
  <c r="AC67"/>
  <c r="AC80"/>
  <c r="AC76"/>
  <c r="AC72"/>
  <c r="AC68"/>
  <c r="AC63"/>
  <c r="AC59"/>
  <c r="AC55"/>
  <c r="AC51"/>
  <c r="AC62"/>
  <c r="AC58"/>
  <c r="AC54"/>
  <c r="AC50"/>
  <c r="AC46"/>
  <c r="AC42"/>
  <c r="AC38"/>
  <c r="AC34"/>
  <c r="AC30"/>
  <c r="AC26"/>
  <c r="AC22"/>
  <c r="AC47"/>
  <c r="AC43"/>
  <c r="AC39"/>
  <c r="AC35"/>
  <c r="AC31"/>
  <c r="AC27"/>
  <c r="AC23"/>
  <c r="AC81"/>
  <c r="AC77"/>
  <c r="AC73"/>
  <c r="AC69"/>
  <c r="AC65"/>
  <c r="AC78"/>
  <c r="AC74"/>
  <c r="AC70"/>
  <c r="AC66"/>
  <c r="AC61"/>
  <c r="AC57"/>
  <c r="AC53"/>
  <c r="AC64"/>
  <c r="AC60"/>
  <c r="AC56"/>
  <c r="AC52"/>
  <c r="AC48"/>
  <c r="AC44"/>
  <c r="AC40"/>
  <c r="AC36"/>
  <c r="AC32"/>
  <c r="AC28"/>
  <c r="AC24"/>
  <c r="AC49"/>
  <c r="AC45"/>
  <c r="AC41"/>
  <c r="AC37"/>
  <c r="AC33"/>
  <c r="AC29"/>
  <c r="AC25"/>
  <c r="AG2"/>
  <c r="AE10"/>
  <c r="AD7"/>
  <c r="AE5"/>
  <c r="AD9"/>
  <c r="AE8"/>
  <c r="AC29" i="27"/>
  <c r="AC22"/>
  <c r="AC70"/>
  <c r="AC72"/>
  <c r="AC80"/>
  <c r="AC75"/>
  <c r="AC68"/>
  <c r="AC76"/>
  <c r="AC79"/>
  <c r="AC56"/>
  <c r="AC73"/>
  <c r="AC71"/>
  <c r="AC81"/>
  <c r="AC78"/>
  <c r="AC55"/>
  <c r="AC38"/>
  <c r="AC37"/>
  <c r="AC23" i="2"/>
  <c r="AC25"/>
  <c r="AC27"/>
  <c r="AC29"/>
  <c r="AC31"/>
  <c r="AC33"/>
  <c r="AC35"/>
  <c r="AC37"/>
  <c r="AC39"/>
  <c r="AC41"/>
  <c r="AC43"/>
  <c r="AC45"/>
  <c r="AC47"/>
  <c r="AC49"/>
  <c r="AC51"/>
  <c r="AC53"/>
  <c r="AC55"/>
  <c r="AC57"/>
  <c r="AC59"/>
  <c r="AC61"/>
  <c r="AC63"/>
  <c r="AC65"/>
  <c r="AC67"/>
  <c r="AC69"/>
  <c r="AC71"/>
  <c r="AC73"/>
  <c r="AC75"/>
  <c r="AC77"/>
  <c r="AC79"/>
  <c r="AC81"/>
  <c r="AC22"/>
  <c r="AC24"/>
  <c r="AC26"/>
  <c r="AC28"/>
  <c r="AC30"/>
  <c r="AC32"/>
  <c r="AC34"/>
  <c r="AC36"/>
  <c r="AC38"/>
  <c r="AC40"/>
  <c r="AC42"/>
  <c r="AC44"/>
  <c r="AC46"/>
  <c r="AC48"/>
  <c r="AC50"/>
  <c r="AC52"/>
  <c r="AC54"/>
  <c r="AC56"/>
  <c r="AC58"/>
  <c r="AC60"/>
  <c r="AC62"/>
  <c r="AC64"/>
  <c r="AC66"/>
  <c r="AC68"/>
  <c r="AC70"/>
  <c r="AC72"/>
  <c r="AC74"/>
  <c r="AC76"/>
  <c r="AC78"/>
  <c r="AC80"/>
  <c r="AC77" i="27"/>
  <c r="AC69"/>
  <c r="AC74"/>
  <c r="AC63"/>
  <c r="AC64"/>
  <c r="AC46"/>
  <c r="AC30"/>
  <c r="AC45"/>
  <c r="AE10" i="2"/>
  <c r="AD12"/>
  <c r="AD14" s="1"/>
  <c r="AE7" i="27"/>
  <c r="AF5"/>
  <c r="AH10"/>
  <c r="AE9"/>
  <c r="AF8"/>
  <c r="AF2"/>
  <c r="AC67"/>
  <c r="AC57"/>
  <c r="AC65"/>
  <c r="AC54"/>
  <c r="AC44"/>
  <c r="AC36"/>
  <c r="AC24"/>
  <c r="AC47"/>
  <c r="AC39"/>
  <c r="AC31"/>
  <c r="AC61"/>
  <c r="AC53"/>
  <c r="AC62"/>
  <c r="AC58"/>
  <c r="AC48"/>
  <c r="AC40"/>
  <c r="AC32"/>
  <c r="AC28"/>
  <c r="AC52"/>
  <c r="AC43"/>
  <c r="AC35"/>
  <c r="AC27"/>
  <c r="AC23"/>
  <c r="AD14"/>
  <c r="AD24" s="1"/>
  <c r="AD12"/>
  <c r="AC66"/>
  <c r="AC59"/>
  <c r="AC51"/>
  <c r="AC60"/>
  <c r="AC50"/>
  <c r="AC42"/>
  <c r="AC34"/>
  <c r="AC26"/>
  <c r="AC49"/>
  <c r="AC41"/>
  <c r="AC33"/>
  <c r="AC25"/>
  <c r="AD22"/>
  <c r="AD26"/>
  <c r="AD30"/>
  <c r="AD34"/>
  <c r="AD38"/>
  <c r="AD42"/>
  <c r="AD46"/>
  <c r="AD23"/>
  <c r="AD27"/>
  <c r="AD31"/>
  <c r="AD35"/>
  <c r="AD39"/>
  <c r="AD43"/>
  <c r="AD47"/>
  <c r="AD51"/>
  <c r="AD55"/>
  <c r="AD59"/>
  <c r="AD63"/>
  <c r="AD50"/>
  <c r="AD54"/>
  <c r="AD58"/>
  <c r="AD62"/>
  <c r="AD65"/>
  <c r="AD69"/>
  <c r="AD73"/>
  <c r="AD77"/>
  <c r="AD81"/>
  <c r="AD70"/>
  <c r="AD74"/>
  <c r="AD78"/>
  <c r="AG7" i="2"/>
  <c r="AH5"/>
  <c r="AH7" s="1"/>
  <c r="AH9"/>
  <c r="AG9"/>
  <c r="AE7" i="31" l="1"/>
  <c r="AF5"/>
  <c r="AF9"/>
  <c r="AG8"/>
  <c r="AD12"/>
  <c r="AD14" s="1"/>
  <c r="AE12"/>
  <c r="AE14" s="1"/>
  <c r="AC75" i="30"/>
  <c r="AC67"/>
  <c r="AC74"/>
  <c r="AC66"/>
  <c r="AC57"/>
  <c r="AC49"/>
  <c r="AC60"/>
  <c r="AC52"/>
  <c r="AC44"/>
  <c r="AC36"/>
  <c r="AC28"/>
  <c r="AC47"/>
  <c r="AC39"/>
  <c r="AC31"/>
  <c r="AC23"/>
  <c r="AC77"/>
  <c r="AC69"/>
  <c r="AC76"/>
  <c r="AC68"/>
  <c r="AC59"/>
  <c r="AC51"/>
  <c r="AC62"/>
  <c r="AC54"/>
  <c r="AC46"/>
  <c r="AC38"/>
  <c r="AC30"/>
  <c r="AC22"/>
  <c r="AC41"/>
  <c r="AC33"/>
  <c r="AC25"/>
  <c r="AC79"/>
  <c r="AC71"/>
  <c r="AC78"/>
  <c r="AC70"/>
  <c r="AC61"/>
  <c r="AC53"/>
  <c r="AC64"/>
  <c r="AC56"/>
  <c r="AC48"/>
  <c r="AC40"/>
  <c r="AC32"/>
  <c r="AC24"/>
  <c r="AC43"/>
  <c r="AC35"/>
  <c r="AC27"/>
  <c r="AC81"/>
  <c r="AC73"/>
  <c r="AC80"/>
  <c r="AC72"/>
  <c r="AC63"/>
  <c r="AC55"/>
  <c r="AC65"/>
  <c r="AC58"/>
  <c r="AC50"/>
  <c r="AC42"/>
  <c r="AC34"/>
  <c r="AC26"/>
  <c r="AC45"/>
  <c r="AC37"/>
  <c r="AC29"/>
  <c r="AE7"/>
  <c r="AF5"/>
  <c r="AF10"/>
  <c r="AF8"/>
  <c r="AE9"/>
  <c r="AD12"/>
  <c r="AD14" s="1"/>
  <c r="AC79" i="29"/>
  <c r="AC71"/>
  <c r="AC78"/>
  <c r="AC70"/>
  <c r="AC61"/>
  <c r="AC53"/>
  <c r="AC64"/>
  <c r="AC56"/>
  <c r="AC46"/>
  <c r="AC38"/>
  <c r="AC30"/>
  <c r="AC22"/>
  <c r="AC43"/>
  <c r="AC35"/>
  <c r="AC27"/>
  <c r="AC81"/>
  <c r="AC73"/>
  <c r="AC80"/>
  <c r="AC72"/>
  <c r="AC63"/>
  <c r="AC55"/>
  <c r="AC65"/>
  <c r="AC58"/>
  <c r="AC48"/>
  <c r="AC40"/>
  <c r="AC32"/>
  <c r="AC24"/>
  <c r="AC45"/>
  <c r="AC37"/>
  <c r="AC29"/>
  <c r="AC75"/>
  <c r="AC67"/>
  <c r="AC74"/>
  <c r="AC66"/>
  <c r="AC57"/>
  <c r="AC49"/>
  <c r="AC60"/>
  <c r="AC52"/>
  <c r="AC42"/>
  <c r="AC34"/>
  <c r="AC26"/>
  <c r="AC47"/>
  <c r="AC39"/>
  <c r="AC31"/>
  <c r="AC23"/>
  <c r="AC77"/>
  <c r="AC69"/>
  <c r="AC76"/>
  <c r="AC68"/>
  <c r="AC59"/>
  <c r="AC51"/>
  <c r="AC62"/>
  <c r="AC54"/>
  <c r="AC44"/>
  <c r="AC36"/>
  <c r="AC28"/>
  <c r="AC50"/>
  <c r="AC41"/>
  <c r="AC33"/>
  <c r="AC25"/>
  <c r="AF8"/>
  <c r="AE9"/>
  <c r="AE12" s="1"/>
  <c r="AF10"/>
  <c r="AE7"/>
  <c r="AF5"/>
  <c r="AD14"/>
  <c r="AD80" s="1"/>
  <c r="AD76"/>
  <c r="AD68"/>
  <c r="AD77"/>
  <c r="AD69"/>
  <c r="AD62"/>
  <c r="AD54"/>
  <c r="AD61"/>
  <c r="AD53"/>
  <c r="AD45"/>
  <c r="AD37"/>
  <c r="AD29"/>
  <c r="AD48"/>
  <c r="AD40"/>
  <c r="AD32"/>
  <c r="AD24"/>
  <c r="AD74"/>
  <c r="AD66"/>
  <c r="AD75"/>
  <c r="AD67"/>
  <c r="AD60"/>
  <c r="AD52"/>
  <c r="AD59"/>
  <c r="AD51"/>
  <c r="AD43"/>
  <c r="AD35"/>
  <c r="AD27"/>
  <c r="AD46"/>
  <c r="AD38"/>
  <c r="AD30"/>
  <c r="AD22"/>
  <c r="AD12" i="28"/>
  <c r="AD14" s="1"/>
  <c r="AE9"/>
  <c r="AF8"/>
  <c r="AE7"/>
  <c r="AF5"/>
  <c r="AF10"/>
  <c r="AE12"/>
  <c r="AH2"/>
  <c r="AF10" i="2"/>
  <c r="AE12"/>
  <c r="AE14" s="1"/>
  <c r="AD79"/>
  <c r="AD75"/>
  <c r="AD71"/>
  <c r="AD67"/>
  <c r="AD63"/>
  <c r="AD59"/>
  <c r="AD55"/>
  <c r="AD51"/>
  <c r="AD47"/>
  <c r="AD43"/>
  <c r="AD39"/>
  <c r="AD35"/>
  <c r="AD31"/>
  <c r="AD27"/>
  <c r="AD23"/>
  <c r="AD78"/>
  <c r="AD74"/>
  <c r="AD70"/>
  <c r="AD66"/>
  <c r="AD62"/>
  <c r="AD58"/>
  <c r="AD54"/>
  <c r="AD50"/>
  <c r="AD46"/>
  <c r="AD42"/>
  <c r="AD38"/>
  <c r="AD34"/>
  <c r="AD30"/>
  <c r="AD26"/>
  <c r="AD22"/>
  <c r="AD81"/>
  <c r="AD77"/>
  <c r="AD73"/>
  <c r="AD69"/>
  <c r="AD65"/>
  <c r="AD61"/>
  <c r="AD57"/>
  <c r="AD53"/>
  <c r="AD49"/>
  <c r="AD45"/>
  <c r="AD41"/>
  <c r="AD37"/>
  <c r="AD33"/>
  <c r="AD29"/>
  <c r="AD25"/>
  <c r="AD80"/>
  <c r="AD76"/>
  <c r="AD72"/>
  <c r="AD68"/>
  <c r="AD64"/>
  <c r="AD60"/>
  <c r="AD56"/>
  <c r="AD52"/>
  <c r="AD48"/>
  <c r="AD44"/>
  <c r="AD40"/>
  <c r="AD36"/>
  <c r="AD32"/>
  <c r="AD28"/>
  <c r="AD24"/>
  <c r="AF9" i="27"/>
  <c r="AG8"/>
  <c r="AF7"/>
  <c r="AG5"/>
  <c r="AD72"/>
  <c r="AD79"/>
  <c r="AD71"/>
  <c r="AD64"/>
  <c r="AD56"/>
  <c r="AD66"/>
  <c r="AD57"/>
  <c r="AD49"/>
  <c r="AD41"/>
  <c r="AD33"/>
  <c r="AD25"/>
  <c r="AD44"/>
  <c r="AD36"/>
  <c r="AD28"/>
  <c r="AD80"/>
  <c r="AG2"/>
  <c r="AE12"/>
  <c r="AE14" s="1"/>
  <c r="AD76"/>
  <c r="AD68"/>
  <c r="AD75"/>
  <c r="AD67"/>
  <c r="AD60"/>
  <c r="AD52"/>
  <c r="AD61"/>
  <c r="AD53"/>
  <c r="AD45"/>
  <c r="AD37"/>
  <c r="AD29"/>
  <c r="AD48"/>
  <c r="AD40"/>
  <c r="AD32"/>
  <c r="AK49" i="10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AK44"/>
  <c r="AJ44"/>
  <c r="AI44"/>
  <c r="AH44"/>
  <c r="AG44"/>
  <c r="AF44"/>
  <c r="AE44"/>
  <c r="AD44"/>
  <c r="AC44"/>
  <c r="AB44"/>
  <c r="AA44"/>
  <c r="Z44"/>
  <c r="Y44"/>
  <c r="X44"/>
  <c r="W44"/>
  <c r="V44"/>
  <c r="AK43"/>
  <c r="AJ43"/>
  <c r="AI43"/>
  <c r="AH43"/>
  <c r="AG43"/>
  <c r="AF43"/>
  <c r="AE43"/>
  <c r="AD43"/>
  <c r="AC43"/>
  <c r="AB43"/>
  <c r="AA43"/>
  <c r="Z43"/>
  <c r="Y43"/>
  <c r="X43"/>
  <c r="W43"/>
  <c r="V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AK30"/>
  <c r="AJ30"/>
  <c r="AI30"/>
  <c r="AH30"/>
  <c r="AG30"/>
  <c r="AF30"/>
  <c r="AE30"/>
  <c r="AD30"/>
  <c r="AC30"/>
  <c r="AB30"/>
  <c r="AA30"/>
  <c r="Z30"/>
  <c r="Y30"/>
  <c r="X30"/>
  <c r="W30"/>
  <c r="V30"/>
  <c r="AK29"/>
  <c r="AJ29"/>
  <c r="AI29"/>
  <c r="AH29"/>
  <c r="AG29"/>
  <c r="AF29"/>
  <c r="AE29"/>
  <c r="AD29"/>
  <c r="AC29"/>
  <c r="AB29"/>
  <c r="AA29"/>
  <c r="Z29"/>
  <c r="Y29"/>
  <c r="X29"/>
  <c r="W29"/>
  <c r="V29"/>
  <c r="AK28"/>
  <c r="AJ28"/>
  <c r="AI28"/>
  <c r="AH28"/>
  <c r="AG28"/>
  <c r="AF28"/>
  <c r="AE28"/>
  <c r="AD28"/>
  <c r="AC28"/>
  <c r="AB28"/>
  <c r="AA28"/>
  <c r="Z28"/>
  <c r="Y28"/>
  <c r="X28"/>
  <c r="W28"/>
  <c r="V28"/>
  <c r="AK27"/>
  <c r="AJ27"/>
  <c r="AI27"/>
  <c r="AH27"/>
  <c r="AG27"/>
  <c r="AF27"/>
  <c r="AE27"/>
  <c r="AD27"/>
  <c r="AC27"/>
  <c r="AB27"/>
  <c r="AA27"/>
  <c r="Z27"/>
  <c r="Y27"/>
  <c r="X27"/>
  <c r="W27"/>
  <c r="V27"/>
  <c r="AK26"/>
  <c r="AJ26"/>
  <c r="AI26"/>
  <c r="AH26"/>
  <c r="AG26"/>
  <c r="AF26"/>
  <c r="AE26"/>
  <c r="AD26"/>
  <c r="AC26"/>
  <c r="AB26"/>
  <c r="AA26"/>
  <c r="Z26"/>
  <c r="Y26"/>
  <c r="X26"/>
  <c r="W26"/>
  <c r="V26"/>
  <c r="AK25"/>
  <c r="AJ25"/>
  <c r="AI25"/>
  <c r="AH25"/>
  <c r="AG25"/>
  <c r="AF25"/>
  <c r="AE25"/>
  <c r="AD25"/>
  <c r="AC25"/>
  <c r="AB25"/>
  <c r="AA25"/>
  <c r="Z25"/>
  <c r="Y25"/>
  <c r="X25"/>
  <c r="W25"/>
  <c r="V25"/>
  <c r="AK24"/>
  <c r="AJ24"/>
  <c r="AI24"/>
  <c r="AH24"/>
  <c r="AG24"/>
  <c r="AF24"/>
  <c r="AE24"/>
  <c r="AD24"/>
  <c r="AC24"/>
  <c r="AB24"/>
  <c r="AA24"/>
  <c r="Z24"/>
  <c r="Y24"/>
  <c r="X24"/>
  <c r="W24"/>
  <c r="V24"/>
  <c r="AK23"/>
  <c r="AJ23"/>
  <c r="AI23"/>
  <c r="AH23"/>
  <c r="AG23"/>
  <c r="AF23"/>
  <c r="AE23"/>
  <c r="AD23"/>
  <c r="AC23"/>
  <c r="AB23"/>
  <c r="AA23"/>
  <c r="Z23"/>
  <c r="Y23"/>
  <c r="X23"/>
  <c r="W23"/>
  <c r="V23"/>
  <c r="AK22"/>
  <c r="AJ22"/>
  <c r="AI22"/>
  <c r="AH22"/>
  <c r="AG22"/>
  <c r="AF22"/>
  <c r="AE22"/>
  <c r="AD22"/>
  <c r="AC22"/>
  <c r="AB22"/>
  <c r="AA22"/>
  <c r="Z22"/>
  <c r="Y22"/>
  <c r="X22"/>
  <c r="W22"/>
  <c r="V22"/>
  <c r="AK21"/>
  <c r="AJ21"/>
  <c r="AI21"/>
  <c r="AH21"/>
  <c r="AG21"/>
  <c r="AF21"/>
  <c r="AE21"/>
  <c r="AD21"/>
  <c r="AC21"/>
  <c r="AB21"/>
  <c r="AA21"/>
  <c r="Z21"/>
  <c r="Y21"/>
  <c r="X21"/>
  <c r="W21"/>
  <c r="V21"/>
  <c r="AK20"/>
  <c r="AJ20"/>
  <c r="AI20"/>
  <c r="AH20"/>
  <c r="AG20"/>
  <c r="AF20"/>
  <c r="AE20"/>
  <c r="AD20"/>
  <c r="AC20"/>
  <c r="AB20"/>
  <c r="AA20"/>
  <c r="Z20"/>
  <c r="Y20"/>
  <c r="X20"/>
  <c r="W20"/>
  <c r="V20"/>
  <c r="AK19"/>
  <c r="AJ19"/>
  <c r="AI19"/>
  <c r="AH19"/>
  <c r="AG19"/>
  <c r="AF19"/>
  <c r="AE19"/>
  <c r="AD19"/>
  <c r="AC19"/>
  <c r="AB19"/>
  <c r="AA19"/>
  <c r="Z19"/>
  <c r="Y19"/>
  <c r="X19"/>
  <c r="W19"/>
  <c r="V19"/>
  <c r="AK18"/>
  <c r="AJ18"/>
  <c r="AI18"/>
  <c r="AH18"/>
  <c r="AG18"/>
  <c r="AF18"/>
  <c r="AE18"/>
  <c r="AD18"/>
  <c r="AC18"/>
  <c r="AB18"/>
  <c r="AA18"/>
  <c r="Z18"/>
  <c r="Y18"/>
  <c r="X18"/>
  <c r="W18"/>
  <c r="V18"/>
  <c r="AK17"/>
  <c r="AJ17"/>
  <c r="AI17"/>
  <c r="AH17"/>
  <c r="AG17"/>
  <c r="AF17"/>
  <c r="AE17"/>
  <c r="AD17"/>
  <c r="AC17"/>
  <c r="AB17"/>
  <c r="AA17"/>
  <c r="Z17"/>
  <c r="Y17"/>
  <c r="X17"/>
  <c r="W17"/>
  <c r="V17"/>
  <c r="AK15"/>
  <c r="AJ15"/>
  <c r="AI15"/>
  <c r="AH15"/>
  <c r="AG15"/>
  <c r="AF15"/>
  <c r="AE15"/>
  <c r="AD15"/>
  <c r="AC15"/>
  <c r="AB15"/>
  <c r="AA15"/>
  <c r="Z15"/>
  <c r="Y15"/>
  <c r="X15"/>
  <c r="W15"/>
  <c r="V15"/>
  <c r="AK14"/>
  <c r="AJ14"/>
  <c r="AI14"/>
  <c r="AH14"/>
  <c r="AG14"/>
  <c r="AF14"/>
  <c r="AE14"/>
  <c r="AD14"/>
  <c r="AC14"/>
  <c r="AB14"/>
  <c r="AA14"/>
  <c r="Z14"/>
  <c r="Y14"/>
  <c r="X14"/>
  <c r="W14"/>
  <c r="V14"/>
  <c r="AK49" i="1"/>
  <c r="AJ49"/>
  <c r="AI49"/>
  <c r="AH49"/>
  <c r="AG49"/>
  <c r="AF49"/>
  <c r="AE49"/>
  <c r="AD49"/>
  <c r="AC49"/>
  <c r="AB49"/>
  <c r="AA49"/>
  <c r="Z49"/>
  <c r="Y49"/>
  <c r="X49"/>
  <c r="W49"/>
  <c r="V49"/>
  <c r="AK48"/>
  <c r="AJ48"/>
  <c r="AI48"/>
  <c r="AH48"/>
  <c r="AG48"/>
  <c r="AF48"/>
  <c r="AE48"/>
  <c r="AD48"/>
  <c r="AC48"/>
  <c r="AB48"/>
  <c r="AA48"/>
  <c r="Z48"/>
  <c r="Y48"/>
  <c r="X48"/>
  <c r="W48"/>
  <c r="V48"/>
  <c r="AK47"/>
  <c r="AJ47"/>
  <c r="AI47"/>
  <c r="AH47"/>
  <c r="AG47"/>
  <c r="AF47"/>
  <c r="AE47"/>
  <c r="AD47"/>
  <c r="AC47"/>
  <c r="AB47"/>
  <c r="AA47"/>
  <c r="Z47"/>
  <c r="Y47"/>
  <c r="X47"/>
  <c r="W47"/>
  <c r="V47"/>
  <c r="AK46"/>
  <c r="AJ46"/>
  <c r="AI46"/>
  <c r="AH46"/>
  <c r="AG46"/>
  <c r="AF46"/>
  <c r="AE46"/>
  <c r="AD46"/>
  <c r="AC46"/>
  <c r="AB46"/>
  <c r="AA46"/>
  <c r="Z46"/>
  <c r="Y46"/>
  <c r="X46"/>
  <c r="W46"/>
  <c r="V46"/>
  <c r="AK45"/>
  <c r="AJ45"/>
  <c r="AI45"/>
  <c r="AH45"/>
  <c r="AG45"/>
  <c r="AF45"/>
  <c r="AE45"/>
  <c r="AD45"/>
  <c r="AC45"/>
  <c r="AB45"/>
  <c r="AA45"/>
  <c r="Z45"/>
  <c r="Y45"/>
  <c r="X45"/>
  <c r="W45"/>
  <c r="V45"/>
  <c r="W44"/>
  <c r="X44"/>
  <c r="Y44"/>
  <c r="Z44"/>
  <c r="AA44"/>
  <c r="AB44"/>
  <c r="AC44"/>
  <c r="AD44"/>
  <c r="AE44"/>
  <c r="AF44"/>
  <c r="AG44"/>
  <c r="AH44"/>
  <c r="AI44"/>
  <c r="AJ44"/>
  <c r="AK44"/>
  <c r="V44"/>
  <c r="V43"/>
  <c r="W43"/>
  <c r="X43"/>
  <c r="Y43"/>
  <c r="Z43"/>
  <c r="AA43"/>
  <c r="AB43"/>
  <c r="AC43"/>
  <c r="AD43"/>
  <c r="AE43"/>
  <c r="AF43"/>
  <c r="AG43"/>
  <c r="AH43"/>
  <c r="AI43"/>
  <c r="AJ43"/>
  <c r="AK43"/>
  <c r="AK42"/>
  <c r="AJ42"/>
  <c r="AI42"/>
  <c r="AH42"/>
  <c r="AG42"/>
  <c r="AF42"/>
  <c r="AE42"/>
  <c r="AD42"/>
  <c r="AC42"/>
  <c r="AB42"/>
  <c r="AA42"/>
  <c r="Z42"/>
  <c r="Y42"/>
  <c r="X42"/>
  <c r="W42"/>
  <c r="V42"/>
  <c r="AK41"/>
  <c r="AJ41"/>
  <c r="AI41"/>
  <c r="AH41"/>
  <c r="AG41"/>
  <c r="AF41"/>
  <c r="AE41"/>
  <c r="AD41"/>
  <c r="AC41"/>
  <c r="AB41"/>
  <c r="AA41"/>
  <c r="Z41"/>
  <c r="Y41"/>
  <c r="X41"/>
  <c r="W41"/>
  <c r="V41"/>
  <c r="AK40"/>
  <c r="AJ40"/>
  <c r="AI40"/>
  <c r="AH40"/>
  <c r="AG40"/>
  <c r="AF40"/>
  <c r="AE40"/>
  <c r="AD40"/>
  <c r="AC40"/>
  <c r="AB40"/>
  <c r="AA40"/>
  <c r="Z40"/>
  <c r="Y40"/>
  <c r="X40"/>
  <c r="W40"/>
  <c r="V40"/>
  <c r="AK39"/>
  <c r="AJ39"/>
  <c r="AI39"/>
  <c r="AH39"/>
  <c r="AG39"/>
  <c r="AF39"/>
  <c r="AE39"/>
  <c r="AD39"/>
  <c r="AC39"/>
  <c r="AB39"/>
  <c r="AA39"/>
  <c r="Z39"/>
  <c r="Y39"/>
  <c r="X39"/>
  <c r="W39"/>
  <c r="V39"/>
  <c r="AK38"/>
  <c r="AJ38"/>
  <c r="AI38"/>
  <c r="AH38"/>
  <c r="AG38"/>
  <c r="AF38"/>
  <c r="AE38"/>
  <c r="AD38"/>
  <c r="AC38"/>
  <c r="AB38"/>
  <c r="AA38"/>
  <c r="Z38"/>
  <c r="Y38"/>
  <c r="X38"/>
  <c r="W38"/>
  <c r="V38"/>
  <c r="AK37"/>
  <c r="AJ37"/>
  <c r="AI37"/>
  <c r="AH37"/>
  <c r="AG37"/>
  <c r="AF37"/>
  <c r="AE37"/>
  <c r="AD37"/>
  <c r="AC37"/>
  <c r="AB37"/>
  <c r="AA37"/>
  <c r="Z37"/>
  <c r="Y37"/>
  <c r="X37"/>
  <c r="W37"/>
  <c r="V37"/>
  <c r="AK36"/>
  <c r="AJ36"/>
  <c r="AI36"/>
  <c r="AH36"/>
  <c r="AG36"/>
  <c r="AF36"/>
  <c r="AE36"/>
  <c r="AD36"/>
  <c r="AC36"/>
  <c r="AB36"/>
  <c r="AA36"/>
  <c r="Z36"/>
  <c r="Y36"/>
  <c r="X36"/>
  <c r="W36"/>
  <c r="V36"/>
  <c r="AK35"/>
  <c r="AJ35"/>
  <c r="AI35"/>
  <c r="AH35"/>
  <c r="AG35"/>
  <c r="AF35"/>
  <c r="AE35"/>
  <c r="AD35"/>
  <c r="AC35"/>
  <c r="AB35"/>
  <c r="AA35"/>
  <c r="Z35"/>
  <c r="Y35"/>
  <c r="X35"/>
  <c r="W35"/>
  <c r="V35"/>
  <c r="AK34"/>
  <c r="AJ34"/>
  <c r="AI34"/>
  <c r="AH34"/>
  <c r="AG34"/>
  <c r="AF34"/>
  <c r="AE34"/>
  <c r="AD34"/>
  <c r="AC34"/>
  <c r="AB34"/>
  <c r="AA34"/>
  <c r="Z34"/>
  <c r="Y34"/>
  <c r="X34"/>
  <c r="W34"/>
  <c r="V34"/>
  <c r="AK33"/>
  <c r="AJ33"/>
  <c r="AI33"/>
  <c r="AH33"/>
  <c r="AG33"/>
  <c r="AF33"/>
  <c r="AE33"/>
  <c r="AD33"/>
  <c r="AC33"/>
  <c r="AB33"/>
  <c r="AA33"/>
  <c r="Z33"/>
  <c r="Y33"/>
  <c r="X33"/>
  <c r="W33"/>
  <c r="V33"/>
  <c r="AK32"/>
  <c r="AJ32"/>
  <c r="AI32"/>
  <c r="AH32"/>
  <c r="AG32"/>
  <c r="AF32"/>
  <c r="AE32"/>
  <c r="AD32"/>
  <c r="AC32"/>
  <c r="AB32"/>
  <c r="AA32"/>
  <c r="Z32"/>
  <c r="Y32"/>
  <c r="X32"/>
  <c r="W32"/>
  <c r="V32"/>
  <c r="AK31"/>
  <c r="AJ31"/>
  <c r="AI31"/>
  <c r="AH31"/>
  <c r="AG31"/>
  <c r="AF31"/>
  <c r="AE31"/>
  <c r="AD31"/>
  <c r="AC31"/>
  <c r="AB31"/>
  <c r="AA31"/>
  <c r="Z31"/>
  <c r="Y31"/>
  <c r="X31"/>
  <c r="W31"/>
  <c r="V31"/>
  <c r="W30"/>
  <c r="X30"/>
  <c r="Y30"/>
  <c r="Z30"/>
  <c r="AA30"/>
  <c r="AB30"/>
  <c r="AC30"/>
  <c r="AD30"/>
  <c r="AE30"/>
  <c r="AF30"/>
  <c r="AG30"/>
  <c r="AH30"/>
  <c r="AI30"/>
  <c r="AJ30"/>
  <c r="AK30"/>
  <c r="V30"/>
  <c r="V19"/>
  <c r="W19"/>
  <c r="X19"/>
  <c r="Y19"/>
  <c r="Z19"/>
  <c r="AA19"/>
  <c r="AB19"/>
  <c r="AC19"/>
  <c r="AD19"/>
  <c r="AE19"/>
  <c r="AF19"/>
  <c r="AG19"/>
  <c r="AH19"/>
  <c r="AI19"/>
  <c r="AJ19"/>
  <c r="AK19"/>
  <c r="V20"/>
  <c r="W20"/>
  <c r="X20"/>
  <c r="Y20"/>
  <c r="Z20"/>
  <c r="AA20"/>
  <c r="AB20"/>
  <c r="AC20"/>
  <c r="AD20"/>
  <c r="AE20"/>
  <c r="AF20"/>
  <c r="AG20"/>
  <c r="AH20"/>
  <c r="AI20"/>
  <c r="AJ20"/>
  <c r="AK20"/>
  <c r="V21"/>
  <c r="W21"/>
  <c r="X21"/>
  <c r="Y21"/>
  <c r="Z21"/>
  <c r="AA21"/>
  <c r="AB21"/>
  <c r="AC21"/>
  <c r="AD21"/>
  <c r="AE21"/>
  <c r="AF21"/>
  <c r="AG21"/>
  <c r="AH21"/>
  <c r="AI21"/>
  <c r="AJ21"/>
  <c r="AK21"/>
  <c r="V22"/>
  <c r="W22"/>
  <c r="X22"/>
  <c r="Y22"/>
  <c r="Z22"/>
  <c r="AA22"/>
  <c r="AB22"/>
  <c r="AC22"/>
  <c r="AD22"/>
  <c r="AE22"/>
  <c r="AF22"/>
  <c r="AG22"/>
  <c r="AH22"/>
  <c r="AI22"/>
  <c r="AJ22"/>
  <c r="AK22"/>
  <c r="V23"/>
  <c r="W23"/>
  <c r="X23"/>
  <c r="Y23"/>
  <c r="Z23"/>
  <c r="AA23"/>
  <c r="AB23"/>
  <c r="AC23"/>
  <c r="AD23"/>
  <c r="AE23"/>
  <c r="AF23"/>
  <c r="AG23"/>
  <c r="AH23"/>
  <c r="AI23"/>
  <c r="AJ23"/>
  <c r="AK23"/>
  <c r="V24"/>
  <c r="W24"/>
  <c r="X24"/>
  <c r="Y24"/>
  <c r="Z24"/>
  <c r="AA24"/>
  <c r="AB24"/>
  <c r="AC24"/>
  <c r="AD24"/>
  <c r="AE24"/>
  <c r="AF24"/>
  <c r="AG24"/>
  <c r="AH24"/>
  <c r="AI24"/>
  <c r="AJ24"/>
  <c r="AK24"/>
  <c r="V25"/>
  <c r="W25"/>
  <c r="X25"/>
  <c r="Y25"/>
  <c r="Z25"/>
  <c r="AA25"/>
  <c r="AB25"/>
  <c r="AC25"/>
  <c r="AD25"/>
  <c r="AE25"/>
  <c r="AF25"/>
  <c r="AG25"/>
  <c r="AH25"/>
  <c r="AI25"/>
  <c r="AJ25"/>
  <c r="AK25"/>
  <c r="V26"/>
  <c r="W26"/>
  <c r="X26"/>
  <c r="Y26"/>
  <c r="Z26"/>
  <c r="AA26"/>
  <c r="AB26"/>
  <c r="AC26"/>
  <c r="AD26"/>
  <c r="AE26"/>
  <c r="AF26"/>
  <c r="AG26"/>
  <c r="AH26"/>
  <c r="AI26"/>
  <c r="AJ26"/>
  <c r="AK26"/>
  <c r="V27"/>
  <c r="W27"/>
  <c r="X27"/>
  <c r="Y27"/>
  <c r="Z27"/>
  <c r="AA27"/>
  <c r="AB27"/>
  <c r="AC27"/>
  <c r="AD27"/>
  <c r="AE27"/>
  <c r="AF27"/>
  <c r="AG27"/>
  <c r="AH27"/>
  <c r="AI27"/>
  <c r="AJ27"/>
  <c r="AK27"/>
  <c r="V28"/>
  <c r="W28"/>
  <c r="X28"/>
  <c r="Y28"/>
  <c r="Z28"/>
  <c r="AA28"/>
  <c r="AB28"/>
  <c r="AC28"/>
  <c r="AD28"/>
  <c r="AE28"/>
  <c r="AF28"/>
  <c r="AG28"/>
  <c r="AH28"/>
  <c r="AI28"/>
  <c r="AJ28"/>
  <c r="AK28"/>
  <c r="V29"/>
  <c r="W29"/>
  <c r="X29"/>
  <c r="Y29"/>
  <c r="Z29"/>
  <c r="AA29"/>
  <c r="AB29"/>
  <c r="AC29"/>
  <c r="AD29"/>
  <c r="AE29"/>
  <c r="AF29"/>
  <c r="AG29"/>
  <c r="AH29"/>
  <c r="AI29"/>
  <c r="AJ29"/>
  <c r="AK29"/>
  <c r="W17"/>
  <c r="X17"/>
  <c r="Y17"/>
  <c r="Z17"/>
  <c r="AA17"/>
  <c r="AB17"/>
  <c r="AC17"/>
  <c r="AD17"/>
  <c r="AE17"/>
  <c r="AF17"/>
  <c r="AG17"/>
  <c r="AH17"/>
  <c r="AI17"/>
  <c r="AJ17"/>
  <c r="AK17"/>
  <c r="V17"/>
  <c r="AC18"/>
  <c r="AD18"/>
  <c r="AE18"/>
  <c r="AF18"/>
  <c r="AG18"/>
  <c r="AH18"/>
  <c r="AI18"/>
  <c r="AJ18"/>
  <c r="AK18"/>
  <c r="W18"/>
  <c r="X18"/>
  <c r="Y18"/>
  <c r="Z18"/>
  <c r="AA18"/>
  <c r="AB18"/>
  <c r="V18"/>
  <c r="W15"/>
  <c r="X15"/>
  <c r="Y15"/>
  <c r="Z15"/>
  <c r="AA15"/>
  <c r="AB15"/>
  <c r="AC15"/>
  <c r="AD15"/>
  <c r="AE15"/>
  <c r="AF15"/>
  <c r="AG15"/>
  <c r="AH15"/>
  <c r="AI15"/>
  <c r="AJ15"/>
  <c r="AK15"/>
  <c r="V15"/>
  <c r="AK14"/>
  <c r="AJ14"/>
  <c r="W14"/>
  <c r="X14"/>
  <c r="Y14"/>
  <c r="Z14"/>
  <c r="AA14"/>
  <c r="AB14"/>
  <c r="AC14"/>
  <c r="AD14"/>
  <c r="AE14"/>
  <c r="AF14"/>
  <c r="AG14"/>
  <c r="AH14"/>
  <c r="AI14"/>
  <c r="V14"/>
  <c r="AD74" i="31" l="1"/>
  <c r="AD66"/>
  <c r="AD75"/>
  <c r="AD67"/>
  <c r="AD59"/>
  <c r="AD51"/>
  <c r="AD60"/>
  <c r="AD52"/>
  <c r="AD43"/>
  <c r="AD35"/>
  <c r="AD27"/>
  <c r="AD46"/>
  <c r="AD38"/>
  <c r="AD30"/>
  <c r="AD22"/>
  <c r="AD76"/>
  <c r="AD68"/>
  <c r="AD77"/>
  <c r="AD69"/>
  <c r="AD61"/>
  <c r="AD53"/>
  <c r="AD62"/>
  <c r="AD54"/>
  <c r="AD45"/>
  <c r="AD37"/>
  <c r="AD29"/>
  <c r="AD48"/>
  <c r="AD40"/>
  <c r="AD32"/>
  <c r="AD24"/>
  <c r="AD78"/>
  <c r="AD70"/>
  <c r="AD79"/>
  <c r="AD71"/>
  <c r="AD63"/>
  <c r="AD55"/>
  <c r="AD64"/>
  <c r="AD56"/>
  <c r="AD47"/>
  <c r="AD39"/>
  <c r="AD31"/>
  <c r="AD23"/>
  <c r="AD42"/>
  <c r="AD34"/>
  <c r="AD26"/>
  <c r="AD80"/>
  <c r="AD72"/>
  <c r="AD81"/>
  <c r="AD73"/>
  <c r="AD65"/>
  <c r="AD57"/>
  <c r="AD49"/>
  <c r="AD58"/>
  <c r="AD50"/>
  <c r="AD41"/>
  <c r="AD33"/>
  <c r="AD25"/>
  <c r="AD44"/>
  <c r="AD36"/>
  <c r="AD28"/>
  <c r="AE75"/>
  <c r="AE67"/>
  <c r="AE76"/>
  <c r="AE68"/>
  <c r="AE60"/>
  <c r="AE52"/>
  <c r="AE59"/>
  <c r="AE51"/>
  <c r="AE44"/>
  <c r="AE36"/>
  <c r="AE28"/>
  <c r="AE47"/>
  <c r="AE39"/>
  <c r="AE31"/>
  <c r="AE23"/>
  <c r="AE77"/>
  <c r="AE69"/>
  <c r="AE78"/>
  <c r="AE70"/>
  <c r="AE62"/>
  <c r="AE54"/>
  <c r="AE61"/>
  <c r="AE53"/>
  <c r="AE46"/>
  <c r="AE38"/>
  <c r="AE30"/>
  <c r="AE22"/>
  <c r="AE41"/>
  <c r="AE33"/>
  <c r="AE25"/>
  <c r="AE79"/>
  <c r="AE71"/>
  <c r="AE80"/>
  <c r="AE72"/>
  <c r="AE64"/>
  <c r="AE56"/>
  <c r="AE63"/>
  <c r="AE55"/>
  <c r="AE48"/>
  <c r="AE40"/>
  <c r="AE32"/>
  <c r="AE24"/>
  <c r="AE43"/>
  <c r="AE35"/>
  <c r="AE27"/>
  <c r="AE81"/>
  <c r="AE73"/>
  <c r="AE65"/>
  <c r="AE74"/>
  <c r="AE66"/>
  <c r="AE58"/>
  <c r="AE50"/>
  <c r="AE57"/>
  <c r="AE49"/>
  <c r="AE42"/>
  <c r="AE34"/>
  <c r="AE26"/>
  <c r="AE45"/>
  <c r="AE37"/>
  <c r="AE29"/>
  <c r="AF12"/>
  <c r="AF14" s="1"/>
  <c r="AH8"/>
  <c r="AF7"/>
  <c r="AG5"/>
  <c r="AG9" s="1"/>
  <c r="AD78" i="30"/>
  <c r="AD70"/>
  <c r="AD79"/>
  <c r="AD71"/>
  <c r="AD64"/>
  <c r="AD56"/>
  <c r="AD63"/>
  <c r="AD55"/>
  <c r="AD48"/>
  <c r="AD41"/>
  <c r="AD33"/>
  <c r="AD25"/>
  <c r="AD42"/>
  <c r="AD34"/>
  <c r="AD26"/>
  <c r="AD80"/>
  <c r="AD72"/>
  <c r="AD81"/>
  <c r="AD73"/>
  <c r="AD65"/>
  <c r="AD58"/>
  <c r="AD50"/>
  <c r="AD57"/>
  <c r="AD49"/>
  <c r="AD43"/>
  <c r="AD35"/>
  <c r="AD27"/>
  <c r="AD44"/>
  <c r="AD36"/>
  <c r="AD28"/>
  <c r="AD74"/>
  <c r="AD66"/>
  <c r="AD75"/>
  <c r="AD67"/>
  <c r="AD60"/>
  <c r="AD52"/>
  <c r="AD59"/>
  <c r="AD51"/>
  <c r="AD45"/>
  <c r="AD37"/>
  <c r="AD29"/>
  <c r="AD46"/>
  <c r="AD38"/>
  <c r="AD30"/>
  <c r="AD22"/>
  <c r="AD76"/>
  <c r="AD68"/>
  <c r="AD77"/>
  <c r="AD69"/>
  <c r="AD62"/>
  <c r="AD54"/>
  <c r="AD61"/>
  <c r="AD53"/>
  <c r="AD47"/>
  <c r="AD39"/>
  <c r="AD31"/>
  <c r="AD23"/>
  <c r="AD40"/>
  <c r="AD32"/>
  <c r="AD24"/>
  <c r="AF7"/>
  <c r="AG5"/>
  <c r="AE12"/>
  <c r="AE14" s="1"/>
  <c r="AF9"/>
  <c r="AG8"/>
  <c r="AF12"/>
  <c r="AG10"/>
  <c r="AF9" i="29"/>
  <c r="AG8"/>
  <c r="AF7"/>
  <c r="AG5"/>
  <c r="AF12"/>
  <c r="AG10"/>
  <c r="AE14"/>
  <c r="AE81" s="1"/>
  <c r="AE77"/>
  <c r="AE69"/>
  <c r="AE76"/>
  <c r="AE72"/>
  <c r="AE68"/>
  <c r="AE65"/>
  <c r="AE61"/>
  <c r="AE57"/>
  <c r="AE53"/>
  <c r="AE49"/>
  <c r="AE62"/>
  <c r="AE58"/>
  <c r="AE54"/>
  <c r="AE50"/>
  <c r="AE46"/>
  <c r="AE42"/>
  <c r="AE38"/>
  <c r="AE34"/>
  <c r="AE30"/>
  <c r="AE26"/>
  <c r="AE22"/>
  <c r="AE45"/>
  <c r="AE41"/>
  <c r="AE37"/>
  <c r="AE33"/>
  <c r="AE29"/>
  <c r="AE25"/>
  <c r="AE75"/>
  <c r="AE71"/>
  <c r="AE67"/>
  <c r="AE74"/>
  <c r="AE70"/>
  <c r="AE66"/>
  <c r="AE59"/>
  <c r="AE55"/>
  <c r="AE64"/>
  <c r="AE60"/>
  <c r="AE52"/>
  <c r="AE48"/>
  <c r="AE44"/>
  <c r="AE36"/>
  <c r="AE32"/>
  <c r="AE24"/>
  <c r="AE47"/>
  <c r="AE39"/>
  <c r="AE35"/>
  <c r="AE27"/>
  <c r="AE79"/>
  <c r="AE78"/>
  <c r="AE63"/>
  <c r="AE51"/>
  <c r="AE56"/>
  <c r="AE40"/>
  <c r="AE28"/>
  <c r="AE43"/>
  <c r="AE31"/>
  <c r="AE23"/>
  <c r="AD26"/>
  <c r="AD34"/>
  <c r="AD42"/>
  <c r="AD23"/>
  <c r="AD31"/>
  <c r="AD39"/>
  <c r="AD47"/>
  <c r="AD55"/>
  <c r="AD63"/>
  <c r="AD56"/>
  <c r="AD64"/>
  <c r="AD71"/>
  <c r="AD79"/>
  <c r="AD70"/>
  <c r="AD78"/>
  <c r="AD28"/>
  <c r="AD36"/>
  <c r="AD44"/>
  <c r="AD25"/>
  <c r="AD33"/>
  <c r="AD41"/>
  <c r="AD49"/>
  <c r="AD57"/>
  <c r="AD50"/>
  <c r="AD58"/>
  <c r="AD65"/>
  <c r="AD73"/>
  <c r="AD81"/>
  <c r="AD72"/>
  <c r="AD80" i="28"/>
  <c r="AD72"/>
  <c r="AD81"/>
  <c r="AD73"/>
  <c r="AD64"/>
  <c r="AD56"/>
  <c r="AD65"/>
  <c r="AD57"/>
  <c r="AD49"/>
  <c r="AD41"/>
  <c r="AD33"/>
  <c r="AD25"/>
  <c r="AD44"/>
  <c r="AD36"/>
  <c r="AD28"/>
  <c r="AD78"/>
  <c r="AD70"/>
  <c r="AD79"/>
  <c r="AD71"/>
  <c r="AD62"/>
  <c r="AD54"/>
  <c r="AD63"/>
  <c r="AD55"/>
  <c r="AD47"/>
  <c r="AD39"/>
  <c r="AD31"/>
  <c r="AD23"/>
  <c r="AD42"/>
  <c r="AD34"/>
  <c r="AD26"/>
  <c r="AD76"/>
  <c r="AD68"/>
  <c r="AD77"/>
  <c r="AD69"/>
  <c r="AD60"/>
  <c r="AD52"/>
  <c r="AD61"/>
  <c r="AD53"/>
  <c r="AD45"/>
  <c r="AD37"/>
  <c r="AD29"/>
  <c r="AD48"/>
  <c r="AD40"/>
  <c r="AD32"/>
  <c r="AD24"/>
  <c r="AD74"/>
  <c r="AD66"/>
  <c r="AD75"/>
  <c r="AD67"/>
  <c r="AD58"/>
  <c r="AD50"/>
  <c r="AD59"/>
  <c r="AD51"/>
  <c r="AD43"/>
  <c r="AD35"/>
  <c r="AD27"/>
  <c r="AD46"/>
  <c r="AD38"/>
  <c r="AD30"/>
  <c r="AD22"/>
  <c r="AG10"/>
  <c r="AE14"/>
  <c r="AE81"/>
  <c r="AE77"/>
  <c r="AE73"/>
  <c r="AE69"/>
  <c r="AE65"/>
  <c r="AE78"/>
  <c r="AE74"/>
  <c r="AE70"/>
  <c r="AE66"/>
  <c r="AE61"/>
  <c r="AE57"/>
  <c r="AE53"/>
  <c r="AE49"/>
  <c r="AE62"/>
  <c r="AE58"/>
  <c r="AE54"/>
  <c r="AE50"/>
  <c r="AE46"/>
  <c r="AE42"/>
  <c r="AE38"/>
  <c r="AE34"/>
  <c r="AE30"/>
  <c r="AE26"/>
  <c r="AE22"/>
  <c r="AE45"/>
  <c r="AE41"/>
  <c r="AE37"/>
  <c r="AE33"/>
  <c r="AE29"/>
  <c r="AE25"/>
  <c r="AE79"/>
  <c r="AE75"/>
  <c r="AE71"/>
  <c r="AE67"/>
  <c r="AE80"/>
  <c r="AE76"/>
  <c r="AE72"/>
  <c r="AE68"/>
  <c r="AE63"/>
  <c r="AE59"/>
  <c r="AE55"/>
  <c r="AE51"/>
  <c r="AE64"/>
  <c r="AE60"/>
  <c r="AE56"/>
  <c r="AE52"/>
  <c r="AE48"/>
  <c r="AE44"/>
  <c r="AE40"/>
  <c r="AE36"/>
  <c r="AE32"/>
  <c r="AE28"/>
  <c r="AE24"/>
  <c r="AE47"/>
  <c r="AE43"/>
  <c r="AE39"/>
  <c r="AE35"/>
  <c r="AE31"/>
  <c r="AE27"/>
  <c r="AE23"/>
  <c r="AF7"/>
  <c r="AG5"/>
  <c r="AF9"/>
  <c r="AF12" s="1"/>
  <c r="AG8"/>
  <c r="AG10" i="2"/>
  <c r="AF12"/>
  <c r="AF14" s="1"/>
  <c r="AE28"/>
  <c r="AE30"/>
  <c r="AE32"/>
  <c r="AE34"/>
  <c r="AE36"/>
  <c r="AE38"/>
  <c r="AE40"/>
  <c r="AE42"/>
  <c r="AE44"/>
  <c r="AE46"/>
  <c r="AE48"/>
  <c r="AE50"/>
  <c r="AE52"/>
  <c r="AE54"/>
  <c r="AE56"/>
  <c r="AE58"/>
  <c r="AE60"/>
  <c r="AE62"/>
  <c r="AE64"/>
  <c r="AE66"/>
  <c r="AE68"/>
  <c r="AE70"/>
  <c r="AE72"/>
  <c r="AE74"/>
  <c r="AE76"/>
  <c r="AE78"/>
  <c r="AE80"/>
  <c r="AE22"/>
  <c r="AE24"/>
  <c r="AE26"/>
  <c r="AE27"/>
  <c r="AE29"/>
  <c r="AE31"/>
  <c r="AE33"/>
  <c r="AE35"/>
  <c r="AE37"/>
  <c r="AE39"/>
  <c r="AE41"/>
  <c r="AE43"/>
  <c r="AE45"/>
  <c r="AE47"/>
  <c r="AE49"/>
  <c r="AE51"/>
  <c r="AE53"/>
  <c r="AE55"/>
  <c r="AE57"/>
  <c r="AE59"/>
  <c r="AE61"/>
  <c r="AE63"/>
  <c r="AE65"/>
  <c r="AE67"/>
  <c r="AE69"/>
  <c r="AE71"/>
  <c r="AE73"/>
  <c r="AE75"/>
  <c r="AE77"/>
  <c r="AE79"/>
  <c r="AE81"/>
  <c r="AE23"/>
  <c r="AE25"/>
  <c r="AE81" i="27"/>
  <c r="AE77"/>
  <c r="AE73"/>
  <c r="AE69"/>
  <c r="AE78"/>
  <c r="AE74"/>
  <c r="AE70"/>
  <c r="AE66"/>
  <c r="AE63"/>
  <c r="AE59"/>
  <c r="AE55"/>
  <c r="AE51"/>
  <c r="AE64"/>
  <c r="AE60"/>
  <c r="AE56"/>
  <c r="AE52"/>
  <c r="AE46"/>
  <c r="AE42"/>
  <c r="AE38"/>
  <c r="AE34"/>
  <c r="AE30"/>
  <c r="AE26"/>
  <c r="AE22"/>
  <c r="AE49"/>
  <c r="AE45"/>
  <c r="AE41"/>
  <c r="AE37"/>
  <c r="AE33"/>
  <c r="AE29"/>
  <c r="AE25"/>
  <c r="AE75"/>
  <c r="AE71"/>
  <c r="AE80"/>
  <c r="AE76"/>
  <c r="AE72"/>
  <c r="AE68"/>
  <c r="AE65"/>
  <c r="AE61"/>
  <c r="AE57"/>
  <c r="AE53"/>
  <c r="AE67"/>
  <c r="AE62"/>
  <c r="AE58"/>
  <c r="AE54"/>
  <c r="AE48"/>
  <c r="AE44"/>
  <c r="AE40"/>
  <c r="AE36"/>
  <c r="AE32"/>
  <c r="AE28"/>
  <c r="AE24"/>
  <c r="AE50"/>
  <c r="AE47"/>
  <c r="AE43"/>
  <c r="AE39"/>
  <c r="AE35"/>
  <c r="AE31"/>
  <c r="AE27"/>
  <c r="AE23"/>
  <c r="AG7"/>
  <c r="AH5"/>
  <c r="AH7" s="1"/>
  <c r="AH8"/>
  <c r="AG9"/>
  <c r="AE79"/>
  <c r="AH2"/>
  <c r="AF12"/>
  <c r="AF14" s="1"/>
  <c r="AF74" i="31" l="1"/>
  <c r="AF66"/>
  <c r="AF75"/>
  <c r="AF67"/>
  <c r="AF59"/>
  <c r="AF51"/>
  <c r="AF60"/>
  <c r="AF52"/>
  <c r="AF43"/>
  <c r="AF35"/>
  <c r="AF27"/>
  <c r="AF46"/>
  <c r="AF38"/>
  <c r="AF30"/>
  <c r="AF22"/>
  <c r="AF76"/>
  <c r="AF68"/>
  <c r="AF77"/>
  <c r="AF69"/>
  <c r="AF61"/>
  <c r="AF53"/>
  <c r="AF54"/>
  <c r="AF45"/>
  <c r="AF37"/>
  <c r="AF48"/>
  <c r="AF32"/>
  <c r="AF78"/>
  <c r="AF70"/>
  <c r="AF79"/>
  <c r="AF71"/>
  <c r="AF63"/>
  <c r="AF55"/>
  <c r="AF64"/>
  <c r="AF56"/>
  <c r="AF47"/>
  <c r="AF39"/>
  <c r="AF31"/>
  <c r="AF23"/>
  <c r="AF42"/>
  <c r="AF34"/>
  <c r="AF26"/>
  <c r="AF80"/>
  <c r="AF72"/>
  <c r="AF81"/>
  <c r="AF73"/>
  <c r="AF65"/>
  <c r="AF57"/>
  <c r="AF49"/>
  <c r="AF58"/>
  <c r="AF50"/>
  <c r="AF41"/>
  <c r="AF33"/>
  <c r="AF25"/>
  <c r="AF44"/>
  <c r="AF36"/>
  <c r="AF28"/>
  <c r="AF62"/>
  <c r="AF29"/>
  <c r="AF40"/>
  <c r="AF24"/>
  <c r="AG12"/>
  <c r="AG14" s="1"/>
  <c r="AG7"/>
  <c r="AH5"/>
  <c r="AH7" s="1"/>
  <c r="AE81" i="30"/>
  <c r="AE73"/>
  <c r="AE80"/>
  <c r="AE72"/>
  <c r="AE65"/>
  <c r="AE57"/>
  <c r="AE49"/>
  <c r="AE58"/>
  <c r="AE50"/>
  <c r="AE42"/>
  <c r="AE34"/>
  <c r="AE26"/>
  <c r="AE45"/>
  <c r="AE37"/>
  <c r="AE29"/>
  <c r="AE79"/>
  <c r="AE71"/>
  <c r="AE78"/>
  <c r="AE70"/>
  <c r="AE63"/>
  <c r="AE55"/>
  <c r="AE64"/>
  <c r="AE56"/>
  <c r="AE48"/>
  <c r="AE40"/>
  <c r="AE32"/>
  <c r="AE24"/>
  <c r="AE43"/>
  <c r="AE35"/>
  <c r="AE27"/>
  <c r="AE77"/>
  <c r="AE69"/>
  <c r="AE76"/>
  <c r="AE68"/>
  <c r="AE61"/>
  <c r="AE53"/>
  <c r="AE62"/>
  <c r="AE54"/>
  <c r="AE46"/>
  <c r="AE38"/>
  <c r="AE30"/>
  <c r="AE22"/>
  <c r="AE41"/>
  <c r="AE33"/>
  <c r="AE25"/>
  <c r="AE75"/>
  <c r="AE67"/>
  <c r="AE74"/>
  <c r="AE66"/>
  <c r="AE59"/>
  <c r="AE51"/>
  <c r="AE60"/>
  <c r="AE52"/>
  <c r="AE44"/>
  <c r="AE36"/>
  <c r="AE28"/>
  <c r="AE47"/>
  <c r="AE39"/>
  <c r="AE31"/>
  <c r="AE23"/>
  <c r="AF14"/>
  <c r="AF78" s="1"/>
  <c r="AF66"/>
  <c r="AF67"/>
  <c r="AF52"/>
  <c r="AF51"/>
  <c r="AF39"/>
  <c r="AF31"/>
  <c r="AF23"/>
  <c r="AF42"/>
  <c r="AF34"/>
  <c r="AF26"/>
  <c r="AF80"/>
  <c r="AF72"/>
  <c r="AF81"/>
  <c r="AF73"/>
  <c r="AF65"/>
  <c r="AF58"/>
  <c r="AF50"/>
  <c r="AF57"/>
  <c r="AF49"/>
  <c r="AF41"/>
  <c r="AF33"/>
  <c r="AF25"/>
  <c r="AF44"/>
  <c r="AF36"/>
  <c r="AF28"/>
  <c r="AH5"/>
  <c r="AH7" s="1"/>
  <c r="AG7"/>
  <c r="AH10"/>
  <c r="AG9"/>
  <c r="AG12" s="1"/>
  <c r="AH8"/>
  <c r="AE80" i="29"/>
  <c r="AE73"/>
  <c r="AF14"/>
  <c r="AF80"/>
  <c r="AF76"/>
  <c r="AF72"/>
  <c r="AF68"/>
  <c r="AF81"/>
  <c r="AF77"/>
  <c r="AF73"/>
  <c r="AF69"/>
  <c r="AF65"/>
  <c r="AF62"/>
  <c r="AF58"/>
  <c r="AF54"/>
  <c r="AF50"/>
  <c r="AF61"/>
  <c r="AF57"/>
  <c r="AF53"/>
  <c r="AF47"/>
  <c r="AF43"/>
  <c r="AF39"/>
  <c r="AF35"/>
  <c r="AF31"/>
  <c r="AF27"/>
  <c r="AF23"/>
  <c r="AF48"/>
  <c r="AF44"/>
  <c r="AF40"/>
  <c r="AF36"/>
  <c r="AF32"/>
  <c r="AF28"/>
  <c r="AF24"/>
  <c r="AF78"/>
  <c r="AF74"/>
  <c r="AF70"/>
  <c r="AF66"/>
  <c r="AF79"/>
  <c r="AF75"/>
  <c r="AF71"/>
  <c r="AF67"/>
  <c r="AF64"/>
  <c r="AF60"/>
  <c r="AF56"/>
  <c r="AF52"/>
  <c r="AF63"/>
  <c r="AF59"/>
  <c r="AF55"/>
  <c r="AF51"/>
  <c r="AF45"/>
  <c r="AF41"/>
  <c r="AF37"/>
  <c r="AF33"/>
  <c r="AF29"/>
  <c r="AF25"/>
  <c r="AF49"/>
  <c r="AF46"/>
  <c r="AF42"/>
  <c r="AF38"/>
  <c r="AF34"/>
  <c r="AF30"/>
  <c r="AF26"/>
  <c r="AF22"/>
  <c r="AH10"/>
  <c r="AG7"/>
  <c r="AH5"/>
  <c r="AH7" s="1"/>
  <c r="AG9"/>
  <c r="AH8"/>
  <c r="AH9" s="1"/>
  <c r="AG9" i="28"/>
  <c r="AH8"/>
  <c r="AG7"/>
  <c r="AH5"/>
  <c r="AH7" s="1"/>
  <c r="AF14"/>
  <c r="AF80" s="1"/>
  <c r="AF76"/>
  <c r="AF68"/>
  <c r="AF77"/>
  <c r="AF73"/>
  <c r="AF69"/>
  <c r="AF65"/>
  <c r="AF62"/>
  <c r="AF58"/>
  <c r="AF54"/>
  <c r="AF50"/>
  <c r="AF61"/>
  <c r="AF57"/>
  <c r="AF53"/>
  <c r="AF49"/>
  <c r="AF45"/>
  <c r="AF41"/>
  <c r="AF37"/>
  <c r="AF33"/>
  <c r="AF29"/>
  <c r="AF25"/>
  <c r="AF48"/>
  <c r="AF44"/>
  <c r="AF40"/>
  <c r="AF36"/>
  <c r="AF32"/>
  <c r="AF28"/>
  <c r="AF24"/>
  <c r="AF78"/>
  <c r="AF74"/>
  <c r="AF70"/>
  <c r="AF66"/>
  <c r="AF79"/>
  <c r="AF75"/>
  <c r="AF71"/>
  <c r="AF67"/>
  <c r="AF64"/>
  <c r="AF60"/>
  <c r="AF56"/>
  <c r="AF52"/>
  <c r="AF63"/>
  <c r="AF59"/>
  <c r="AF55"/>
  <c r="AF51"/>
  <c r="AF47"/>
  <c r="AF43"/>
  <c r="AF39"/>
  <c r="AF35"/>
  <c r="AF31"/>
  <c r="AF27"/>
  <c r="AF23"/>
  <c r="AF46"/>
  <c r="AF42"/>
  <c r="AF38"/>
  <c r="AF34"/>
  <c r="AF30"/>
  <c r="AF26"/>
  <c r="AF22"/>
  <c r="AH10"/>
  <c r="AG12"/>
  <c r="AH10" i="2"/>
  <c r="AH12" s="1"/>
  <c r="AH14" s="1"/>
  <c r="AG12"/>
  <c r="AG14" s="1"/>
  <c r="AF23"/>
  <c r="AF25"/>
  <c r="AF27"/>
  <c r="AF29"/>
  <c r="AF31"/>
  <c r="AF33"/>
  <c r="AF35"/>
  <c r="AF37"/>
  <c r="AF39"/>
  <c r="AF41"/>
  <c r="AF43"/>
  <c r="AF45"/>
  <c r="AF47"/>
  <c r="AF49"/>
  <c r="AF51"/>
  <c r="AF53"/>
  <c r="AF55"/>
  <c r="AF57"/>
  <c r="AF59"/>
  <c r="AF61"/>
  <c r="AF63"/>
  <c r="AF65"/>
  <c r="AF67"/>
  <c r="AF69"/>
  <c r="AF71"/>
  <c r="AF73"/>
  <c r="AF75"/>
  <c r="AF77"/>
  <c r="AF79"/>
  <c r="AF81"/>
  <c r="AF22"/>
  <c r="AF24"/>
  <c r="AF26"/>
  <c r="AF28"/>
  <c r="AF30"/>
  <c r="AF32"/>
  <c r="AF34"/>
  <c r="AF36"/>
  <c r="AF38"/>
  <c r="AF40"/>
  <c r="AF42"/>
  <c r="AF44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H9" i="27"/>
  <c r="AF80"/>
  <c r="AF76"/>
  <c r="AF72"/>
  <c r="AF68"/>
  <c r="AF79"/>
  <c r="AF75"/>
  <c r="AF71"/>
  <c r="AF67"/>
  <c r="AF66"/>
  <c r="AF62"/>
  <c r="AF58"/>
  <c r="AF54"/>
  <c r="AF50"/>
  <c r="AF61"/>
  <c r="AF57"/>
  <c r="AF53"/>
  <c r="AF47"/>
  <c r="AF43"/>
  <c r="AF39"/>
  <c r="AF35"/>
  <c r="AF31"/>
  <c r="AF27"/>
  <c r="AF23"/>
  <c r="AF48"/>
  <c r="AF44"/>
  <c r="AF40"/>
  <c r="AF36"/>
  <c r="AF32"/>
  <c r="AF28"/>
  <c r="AF24"/>
  <c r="AF78"/>
  <c r="AF74"/>
  <c r="AF70"/>
  <c r="AF81"/>
  <c r="AF77"/>
  <c r="AF73"/>
  <c r="AF69"/>
  <c r="AF65"/>
  <c r="AF64"/>
  <c r="AF60"/>
  <c r="AF56"/>
  <c r="AF52"/>
  <c r="AF63"/>
  <c r="AF59"/>
  <c r="AF55"/>
  <c r="AF49"/>
  <c r="AF45"/>
  <c r="AF41"/>
  <c r="AF37"/>
  <c r="AF33"/>
  <c r="AF29"/>
  <c r="AF25"/>
  <c r="AF51"/>
  <c r="AF46"/>
  <c r="AF42"/>
  <c r="AF38"/>
  <c r="AF34"/>
  <c r="AF30"/>
  <c r="AF26"/>
  <c r="AF22"/>
  <c r="AG12"/>
  <c r="AG14" s="1"/>
  <c r="AH12"/>
  <c r="AH14" s="1"/>
  <c r="AG75" i="31" l="1"/>
  <c r="AG67"/>
  <c r="AG76"/>
  <c r="AG68"/>
  <c r="AG60"/>
  <c r="AG52"/>
  <c r="AG59"/>
  <c r="AG51"/>
  <c r="AG44"/>
  <c r="AG36"/>
  <c r="AG28"/>
  <c r="AG47"/>
  <c r="AG39"/>
  <c r="AG31"/>
  <c r="AG23"/>
  <c r="AG77"/>
  <c r="AG69"/>
  <c r="AG78"/>
  <c r="AG70"/>
  <c r="AG62"/>
  <c r="AG54"/>
  <c r="AG61"/>
  <c r="AG53"/>
  <c r="AG46"/>
  <c r="AG38"/>
  <c r="AG30"/>
  <c r="AG22"/>
  <c r="AG41"/>
  <c r="AG33"/>
  <c r="AG79"/>
  <c r="AG71"/>
  <c r="AG80"/>
  <c r="AG72"/>
  <c r="AG64"/>
  <c r="AG56"/>
  <c r="AG63"/>
  <c r="AG55"/>
  <c r="AG48"/>
  <c r="AG40"/>
  <c r="AG32"/>
  <c r="AG24"/>
  <c r="AG43"/>
  <c r="AG35"/>
  <c r="AG27"/>
  <c r="AG81"/>
  <c r="AG73"/>
  <c r="AG65"/>
  <c r="AG74"/>
  <c r="AG66"/>
  <c r="AG58"/>
  <c r="AG50"/>
  <c r="AG57"/>
  <c r="AG49"/>
  <c r="AG42"/>
  <c r="AG34"/>
  <c r="AG26"/>
  <c r="AG45"/>
  <c r="AG37"/>
  <c r="AG29"/>
  <c r="AG25"/>
  <c r="AH9"/>
  <c r="AH9" i="30"/>
  <c r="AF24"/>
  <c r="AF32"/>
  <c r="AF40"/>
  <c r="AF48"/>
  <c r="AF29"/>
  <c r="AF37"/>
  <c r="AF45"/>
  <c r="AF53"/>
  <c r="AF61"/>
  <c r="AF54"/>
  <c r="AF62"/>
  <c r="AF69"/>
  <c r="AF77"/>
  <c r="AF68"/>
  <c r="AF76"/>
  <c r="AF22"/>
  <c r="AF30"/>
  <c r="AF38"/>
  <c r="AF46"/>
  <c r="AF27"/>
  <c r="AF35"/>
  <c r="AF43"/>
  <c r="AF59"/>
  <c r="AF60"/>
  <c r="AF75"/>
  <c r="AF74"/>
  <c r="AG14"/>
  <c r="AG79" s="1"/>
  <c r="AG67"/>
  <c r="AG66"/>
  <c r="AG49"/>
  <c r="AG60"/>
  <c r="AG52"/>
  <c r="AG44"/>
  <c r="AG36"/>
  <c r="AG28"/>
  <c r="AG47"/>
  <c r="AG43"/>
  <c r="AG39"/>
  <c r="AG35"/>
  <c r="AG31"/>
  <c r="AG27"/>
  <c r="AG23"/>
  <c r="AG81"/>
  <c r="AG77"/>
  <c r="AG73"/>
  <c r="AG69"/>
  <c r="AG80"/>
  <c r="AG76"/>
  <c r="AG72"/>
  <c r="AG68"/>
  <c r="AG63"/>
  <c r="AG59"/>
  <c r="AG55"/>
  <c r="AG51"/>
  <c r="AG65"/>
  <c r="AG62"/>
  <c r="AG58"/>
  <c r="AG54"/>
  <c r="AG50"/>
  <c r="AG46"/>
  <c r="AG42"/>
  <c r="AG38"/>
  <c r="AG34"/>
  <c r="AG30"/>
  <c r="AG26"/>
  <c r="AG22"/>
  <c r="AG45"/>
  <c r="AG41"/>
  <c r="AG37"/>
  <c r="AG33"/>
  <c r="AG29"/>
  <c r="AG25"/>
  <c r="AH12"/>
  <c r="AH14" s="1"/>
  <c r="AF47"/>
  <c r="AF55"/>
  <c r="AF63"/>
  <c r="AF56"/>
  <c r="AF64"/>
  <c r="AF71"/>
  <c r="AF79"/>
  <c r="AF70"/>
  <c r="AH12" i="29"/>
  <c r="AH14" s="1"/>
  <c r="AG12"/>
  <c r="AG14" s="1"/>
  <c r="AF81" i="28"/>
  <c r="AF72"/>
  <c r="AG14"/>
  <c r="AG79"/>
  <c r="AG75"/>
  <c r="AG71"/>
  <c r="AG67"/>
  <c r="AG80"/>
  <c r="AG76"/>
  <c r="AG72"/>
  <c r="AG68"/>
  <c r="AG63"/>
  <c r="AG59"/>
  <c r="AG55"/>
  <c r="AG51"/>
  <c r="AG64"/>
  <c r="AG60"/>
  <c r="AG56"/>
  <c r="AG52"/>
  <c r="AG48"/>
  <c r="AG44"/>
  <c r="AG40"/>
  <c r="AG36"/>
  <c r="AG32"/>
  <c r="AG28"/>
  <c r="AG24"/>
  <c r="AG47"/>
  <c r="AG43"/>
  <c r="AG39"/>
  <c r="AG35"/>
  <c r="AG31"/>
  <c r="AG27"/>
  <c r="AG23"/>
  <c r="AG81"/>
  <c r="AG77"/>
  <c r="AG73"/>
  <c r="AG69"/>
  <c r="AG65"/>
  <c r="AG78"/>
  <c r="AG74"/>
  <c r="AG70"/>
  <c r="AG66"/>
  <c r="AG61"/>
  <c r="AG57"/>
  <c r="AG53"/>
  <c r="AG49"/>
  <c r="AG62"/>
  <c r="AG58"/>
  <c r="AG54"/>
  <c r="AG50"/>
  <c r="AG46"/>
  <c r="AG42"/>
  <c r="AG38"/>
  <c r="AG34"/>
  <c r="AG30"/>
  <c r="AG26"/>
  <c r="AG22"/>
  <c r="AG45"/>
  <c r="AG41"/>
  <c r="AG37"/>
  <c r="AG33"/>
  <c r="AG29"/>
  <c r="AG25"/>
  <c r="AH9"/>
  <c r="AH12" s="1"/>
  <c r="AH23" i="2"/>
  <c r="AH25"/>
  <c r="AH27"/>
  <c r="AH29"/>
  <c r="AH31"/>
  <c r="AH33"/>
  <c r="AH35"/>
  <c r="AH37"/>
  <c r="AH39"/>
  <c r="AH41"/>
  <c r="AH43"/>
  <c r="AH45"/>
  <c r="AH47"/>
  <c r="AH49"/>
  <c r="AH51"/>
  <c r="AH53"/>
  <c r="AH55"/>
  <c r="AH57"/>
  <c r="AH59"/>
  <c r="AH61"/>
  <c r="AH63"/>
  <c r="AH65"/>
  <c r="AH67"/>
  <c r="AH69"/>
  <c r="AH71"/>
  <c r="AH73"/>
  <c r="AH75"/>
  <c r="AH77"/>
  <c r="AH79"/>
  <c r="AH81"/>
  <c r="AH22"/>
  <c r="AH24"/>
  <c r="AH26"/>
  <c r="AH28"/>
  <c r="AH30"/>
  <c r="AH32"/>
  <c r="AH34"/>
  <c r="AH36"/>
  <c r="AH38"/>
  <c r="AH40"/>
  <c r="AH42"/>
  <c r="AH44"/>
  <c r="AH46"/>
  <c r="AH48"/>
  <c r="AH50"/>
  <c r="AH52"/>
  <c r="AH54"/>
  <c r="AH56"/>
  <c r="AH58"/>
  <c r="AH60"/>
  <c r="AH62"/>
  <c r="AH64"/>
  <c r="AH66"/>
  <c r="AH68"/>
  <c r="AH70"/>
  <c r="AH72"/>
  <c r="AH74"/>
  <c r="AH76"/>
  <c r="AH78"/>
  <c r="AH80"/>
  <c r="AG26"/>
  <c r="AG28"/>
  <c r="AG30"/>
  <c r="AG32"/>
  <c r="AG34"/>
  <c r="AG36"/>
  <c r="AG38"/>
  <c r="AG40"/>
  <c r="AG42"/>
  <c r="AG44"/>
  <c r="AG46"/>
  <c r="AG48"/>
  <c r="AG50"/>
  <c r="AG52"/>
  <c r="AG54"/>
  <c r="AG56"/>
  <c r="AG58"/>
  <c r="AG60"/>
  <c r="AG62"/>
  <c r="AG64"/>
  <c r="AG66"/>
  <c r="AG68"/>
  <c r="AG70"/>
  <c r="AG72"/>
  <c r="AG74"/>
  <c r="AG76"/>
  <c r="AG78"/>
  <c r="AG80"/>
  <c r="AG22"/>
  <c r="AG24"/>
  <c r="AG27"/>
  <c r="AG29"/>
  <c r="AG31"/>
  <c r="AG33"/>
  <c r="AG35"/>
  <c r="AG37"/>
  <c r="AG39"/>
  <c r="AG41"/>
  <c r="AG43"/>
  <c r="AG45"/>
  <c r="AG47"/>
  <c r="AG49"/>
  <c r="AG51"/>
  <c r="AG53"/>
  <c r="AG55"/>
  <c r="AG57"/>
  <c r="AG59"/>
  <c r="AG61"/>
  <c r="AG63"/>
  <c r="AG65"/>
  <c r="AG67"/>
  <c r="AG69"/>
  <c r="AG71"/>
  <c r="AG73"/>
  <c r="AG75"/>
  <c r="AG77"/>
  <c r="AG79"/>
  <c r="AG81"/>
  <c r="AG23"/>
  <c r="AG25"/>
  <c r="AH78" i="27"/>
  <c r="AH74"/>
  <c r="AH70"/>
  <c r="AH81"/>
  <c r="AH77"/>
  <c r="AH73"/>
  <c r="AH69"/>
  <c r="AH65"/>
  <c r="AH62"/>
  <c r="AH58"/>
  <c r="AH54"/>
  <c r="AH50"/>
  <c r="AH63"/>
  <c r="AH59"/>
  <c r="AH55"/>
  <c r="AH51"/>
  <c r="AH47"/>
  <c r="AH43"/>
  <c r="AH39"/>
  <c r="AH35"/>
  <c r="AH31"/>
  <c r="AH27"/>
  <c r="AH42"/>
  <c r="AH34"/>
  <c r="AH26"/>
  <c r="AH80"/>
  <c r="AH76"/>
  <c r="AH72"/>
  <c r="AH68"/>
  <c r="AH79"/>
  <c r="AH75"/>
  <c r="AH71"/>
  <c r="AH67"/>
  <c r="AH64"/>
  <c r="AH60"/>
  <c r="AH56"/>
  <c r="AH52"/>
  <c r="AH66"/>
  <c r="AH61"/>
  <c r="AH57"/>
  <c r="AH53"/>
  <c r="AH49"/>
  <c r="AH45"/>
  <c r="AH41"/>
  <c r="AH37"/>
  <c r="AH33"/>
  <c r="AH29"/>
  <c r="AH25"/>
  <c r="AH48"/>
  <c r="AH44"/>
  <c r="AH40"/>
  <c r="AH36"/>
  <c r="AH32"/>
  <c r="AH28"/>
  <c r="AH24"/>
  <c r="AH23"/>
  <c r="AH46"/>
  <c r="AH38"/>
  <c r="AH30"/>
  <c r="AH22"/>
  <c r="AG79"/>
  <c r="AG75"/>
  <c r="AG71"/>
  <c r="AG80"/>
  <c r="AG76"/>
  <c r="AG72"/>
  <c r="AG68"/>
  <c r="AG67"/>
  <c r="AG61"/>
  <c r="AG57"/>
  <c r="AG53"/>
  <c r="AG65"/>
  <c r="AG62"/>
  <c r="AG58"/>
  <c r="AG54"/>
  <c r="AG48"/>
  <c r="AG44"/>
  <c r="AG40"/>
  <c r="AG36"/>
  <c r="AG28"/>
  <c r="AG52"/>
  <c r="AG39"/>
  <c r="AG31"/>
  <c r="AG23"/>
  <c r="AG81"/>
  <c r="AG77"/>
  <c r="AG73"/>
  <c r="AG69"/>
  <c r="AG78"/>
  <c r="AG74"/>
  <c r="AG70"/>
  <c r="AG66"/>
  <c r="AG63"/>
  <c r="AG59"/>
  <c r="AG55"/>
  <c r="AG51"/>
  <c r="AG64"/>
  <c r="AG60"/>
  <c r="AG56"/>
  <c r="AG50"/>
  <c r="AG46"/>
  <c r="AG42"/>
  <c r="AG38"/>
  <c r="AG34"/>
  <c r="AG30"/>
  <c r="AG26"/>
  <c r="AG22"/>
  <c r="AG49"/>
  <c r="AG45"/>
  <c r="AG41"/>
  <c r="AG37"/>
  <c r="AG33"/>
  <c r="AG29"/>
  <c r="AG25"/>
  <c r="AG32"/>
  <c r="AG24"/>
  <c r="AG47"/>
  <c r="AG43"/>
  <c r="AG35"/>
  <c r="AG27"/>
  <c r="AH12" i="31" l="1"/>
  <c r="AH14" s="1"/>
  <c r="AG24" i="30"/>
  <c r="AG32"/>
  <c r="AG40"/>
  <c r="AG48"/>
  <c r="AG56"/>
  <c r="AG64"/>
  <c r="AG57"/>
  <c r="AG74"/>
  <c r="AG75"/>
  <c r="AH80"/>
  <c r="AH72"/>
  <c r="AH81"/>
  <c r="AH73"/>
  <c r="AH65"/>
  <c r="AH58"/>
  <c r="AH50"/>
  <c r="AH57"/>
  <c r="AH49"/>
  <c r="AH43"/>
  <c r="AH35"/>
  <c r="AH27"/>
  <c r="AH44"/>
  <c r="AH36"/>
  <c r="AH28"/>
  <c r="AH78"/>
  <c r="AH70"/>
  <c r="AH79"/>
  <c r="AH71"/>
  <c r="AH64"/>
  <c r="AH56"/>
  <c r="AH63"/>
  <c r="AH55"/>
  <c r="AH48"/>
  <c r="AH41"/>
  <c r="AH33"/>
  <c r="AH25"/>
  <c r="AH42"/>
  <c r="AH34"/>
  <c r="AH26"/>
  <c r="AH76"/>
  <c r="AH68"/>
  <c r="AH77"/>
  <c r="AH69"/>
  <c r="AH62"/>
  <c r="AH54"/>
  <c r="AH61"/>
  <c r="AH53"/>
  <c r="AH47"/>
  <c r="AH39"/>
  <c r="AH31"/>
  <c r="AH23"/>
  <c r="AH40"/>
  <c r="AH32"/>
  <c r="AH24"/>
  <c r="AH74"/>
  <c r="AH66"/>
  <c r="AH75"/>
  <c r="AH67"/>
  <c r="AH60"/>
  <c r="AH52"/>
  <c r="AH59"/>
  <c r="AH51"/>
  <c r="AH45"/>
  <c r="AH37"/>
  <c r="AH29"/>
  <c r="AH46"/>
  <c r="AH38"/>
  <c r="AH30"/>
  <c r="AH22"/>
  <c r="AG53"/>
  <c r="AG61"/>
  <c r="AG70"/>
  <c r="AG78"/>
  <c r="AG71"/>
  <c r="AH78" i="29"/>
  <c r="AH70"/>
  <c r="AH79"/>
  <c r="AH71"/>
  <c r="AH64"/>
  <c r="AH56"/>
  <c r="AH63"/>
  <c r="AH55"/>
  <c r="AH47"/>
  <c r="AH39"/>
  <c r="AH31"/>
  <c r="AH23"/>
  <c r="AH42"/>
  <c r="AH34"/>
  <c r="AH26"/>
  <c r="AH80"/>
  <c r="AH72"/>
  <c r="AH81"/>
  <c r="AH73"/>
  <c r="AH65"/>
  <c r="AH58"/>
  <c r="AH50"/>
  <c r="AH57"/>
  <c r="AH49"/>
  <c r="AH41"/>
  <c r="AH33"/>
  <c r="AH25"/>
  <c r="AH44"/>
  <c r="AH32"/>
  <c r="AH24"/>
  <c r="AH74"/>
  <c r="AH66"/>
  <c r="AH75"/>
  <c r="AH67"/>
  <c r="AH60"/>
  <c r="AH52"/>
  <c r="AH59"/>
  <c r="AH51"/>
  <c r="AH43"/>
  <c r="AH35"/>
  <c r="AH27"/>
  <c r="AH46"/>
  <c r="AH38"/>
  <c r="AH30"/>
  <c r="AH22"/>
  <c r="AH76"/>
  <c r="AH68"/>
  <c r="AH77"/>
  <c r="AH69"/>
  <c r="AH62"/>
  <c r="AH54"/>
  <c r="AH61"/>
  <c r="AH53"/>
  <c r="AH45"/>
  <c r="AH37"/>
  <c r="AH29"/>
  <c r="AH48"/>
  <c r="AH40"/>
  <c r="AH28"/>
  <c r="AH36"/>
  <c r="AG81"/>
  <c r="AG73"/>
  <c r="AG80"/>
  <c r="AG72"/>
  <c r="AG63"/>
  <c r="AG55"/>
  <c r="AG65"/>
  <c r="AG58"/>
  <c r="AG50"/>
  <c r="AG42"/>
  <c r="AG34"/>
  <c r="AG26"/>
  <c r="AG45"/>
  <c r="AG37"/>
  <c r="AG79"/>
  <c r="AG71"/>
  <c r="AG70"/>
  <c r="AG53"/>
  <c r="AG56"/>
  <c r="AG40"/>
  <c r="AG43"/>
  <c r="AG27"/>
  <c r="AG77"/>
  <c r="AG69"/>
  <c r="AG76"/>
  <c r="AG68"/>
  <c r="AG59"/>
  <c r="AG51"/>
  <c r="AG62"/>
  <c r="AG54"/>
  <c r="AG46"/>
  <c r="AG38"/>
  <c r="AG30"/>
  <c r="AG22"/>
  <c r="AG41"/>
  <c r="AG33"/>
  <c r="AG25"/>
  <c r="AG75"/>
  <c r="AG67"/>
  <c r="AG74"/>
  <c r="AG66"/>
  <c r="AG57"/>
  <c r="AG49"/>
  <c r="AG60"/>
  <c r="AG52"/>
  <c r="AG44"/>
  <c r="AG36"/>
  <c r="AG28"/>
  <c r="AG47"/>
  <c r="AG39"/>
  <c r="AG31"/>
  <c r="AG23"/>
  <c r="AG29"/>
  <c r="AG78"/>
  <c r="AG61"/>
  <c r="AG64"/>
  <c r="AG48"/>
  <c r="AG32"/>
  <c r="AG24"/>
  <c r="AG35"/>
  <c r="AH14" i="28"/>
  <c r="AH78"/>
  <c r="AH74"/>
  <c r="AH70"/>
  <c r="AH66"/>
  <c r="AH79"/>
  <c r="AH75"/>
  <c r="AH71"/>
  <c r="AH67"/>
  <c r="AH62"/>
  <c r="AH58"/>
  <c r="AH54"/>
  <c r="AH50"/>
  <c r="AH63"/>
  <c r="AH59"/>
  <c r="AH55"/>
  <c r="AH51"/>
  <c r="AH47"/>
  <c r="AH43"/>
  <c r="AH39"/>
  <c r="AH35"/>
  <c r="AH31"/>
  <c r="AH27"/>
  <c r="AH23"/>
  <c r="AH46"/>
  <c r="AH42"/>
  <c r="AH38"/>
  <c r="AH34"/>
  <c r="AH30"/>
  <c r="AH26"/>
  <c r="AH22"/>
  <c r="AH80"/>
  <c r="AH76"/>
  <c r="AH72"/>
  <c r="AH68"/>
  <c r="AH81"/>
  <c r="AH77"/>
  <c r="AH73"/>
  <c r="AH69"/>
  <c r="AH64"/>
  <c r="AH60"/>
  <c r="AH56"/>
  <c r="AH52"/>
  <c r="AH65"/>
  <c r="AH61"/>
  <c r="AH57"/>
  <c r="AH53"/>
  <c r="AH49"/>
  <c r="AH45"/>
  <c r="AH41"/>
  <c r="AH37"/>
  <c r="AH33"/>
  <c r="AH29"/>
  <c r="AH25"/>
  <c r="AH48"/>
  <c r="AH44"/>
  <c r="AH40"/>
  <c r="AH36"/>
  <c r="AH32"/>
  <c r="AH28"/>
  <c r="AH24"/>
  <c r="AH74" i="31" l="1"/>
  <c r="AH66"/>
  <c r="AH75"/>
  <c r="AH67"/>
  <c r="AH59"/>
  <c r="AH51"/>
  <c r="AH60"/>
  <c r="AH52"/>
  <c r="AH43"/>
  <c r="AH35"/>
  <c r="AH27"/>
  <c r="AH46"/>
  <c r="AH38"/>
  <c r="AH30"/>
  <c r="AH22"/>
  <c r="AH76"/>
  <c r="AH68"/>
  <c r="AH77"/>
  <c r="AH69"/>
  <c r="AH61"/>
  <c r="AH53"/>
  <c r="AH62"/>
  <c r="AH54"/>
  <c r="AH45"/>
  <c r="AH37"/>
  <c r="AH29"/>
  <c r="AH48"/>
  <c r="AH40"/>
  <c r="AH32"/>
  <c r="AH24"/>
  <c r="AH78"/>
  <c r="AH70"/>
  <c r="AH79"/>
  <c r="AH71"/>
  <c r="AH63"/>
  <c r="AH55"/>
  <c r="AH64"/>
  <c r="AH56"/>
  <c r="AH47"/>
  <c r="AH39"/>
  <c r="AH31"/>
  <c r="AH23"/>
  <c r="AH42"/>
  <c r="AH34"/>
  <c r="AH26"/>
  <c r="AH80"/>
  <c r="AH72"/>
  <c r="AH81"/>
  <c r="AH73"/>
  <c r="AH65"/>
  <c r="AH57"/>
  <c r="AH49"/>
  <c r="AH58"/>
  <c r="AH50"/>
  <c r="AH41"/>
  <c r="AH33"/>
  <c r="AH25"/>
  <c r="AH44"/>
  <c r="AH36"/>
  <c r="AH28"/>
</calcChain>
</file>

<file path=xl/sharedStrings.xml><?xml version="1.0" encoding="utf-8"?>
<sst xmlns="http://schemas.openxmlformats.org/spreadsheetml/2006/main" count="3933" uniqueCount="154">
  <si>
    <t>Benzol</t>
  </si>
  <si>
    <t>Toluol</t>
  </si>
  <si>
    <t>Ethylbenzol</t>
  </si>
  <si>
    <t>meta-/para-Xylol</t>
  </si>
  <si>
    <t>ortho-Xylol</t>
  </si>
  <si>
    <t>1,3,5-Trimethylbenzol</t>
  </si>
  <si>
    <t>1,2,4-Trimethylbenzol</t>
  </si>
  <si>
    <t>1,2,3-Trimethylbenzol</t>
  </si>
  <si>
    <t>Indan</t>
  </si>
  <si>
    <t>Inden</t>
  </si>
  <si>
    <t>Naphthalin</t>
  </si>
  <si>
    <t>1-Methylnaphthalin</t>
  </si>
  <si>
    <t>2-Methylnaphthalin</t>
  </si>
  <si>
    <t>&lt;5</t>
  </si>
  <si>
    <t>µg/l</t>
  </si>
  <si>
    <t>Zeit</t>
  </si>
  <si>
    <t>min</t>
  </si>
  <si>
    <t>2MP</t>
  </si>
  <si>
    <t>4MP</t>
  </si>
  <si>
    <t>23DMP</t>
  </si>
  <si>
    <t>24DMP</t>
  </si>
  <si>
    <t>25DMP</t>
  </si>
  <si>
    <t>26DMP</t>
  </si>
  <si>
    <t>34DMP</t>
  </si>
  <si>
    <t>35DMP</t>
  </si>
  <si>
    <t>235TMP</t>
  </si>
  <si>
    <t>246TMP</t>
  </si>
  <si>
    <t>2EP</t>
  </si>
  <si>
    <t>3EP</t>
  </si>
  <si>
    <t>CAR</t>
  </si>
  <si>
    <t>BTP</t>
  </si>
  <si>
    <t>BFU</t>
  </si>
  <si>
    <t>2MB</t>
  </si>
  <si>
    <t>DBF</t>
  </si>
  <si>
    <t>IDA</t>
  </si>
  <si>
    <t>2-Methylphenol</t>
  </si>
  <si>
    <t>4-Methylphenol</t>
  </si>
  <si>
    <t>2,3-Dimethylphenol</t>
  </si>
  <si>
    <t>2,4-Dimethylphenol</t>
  </si>
  <si>
    <t>2,5-Dimethylphenol</t>
  </si>
  <si>
    <t>2,6-Dimethylphenol</t>
  </si>
  <si>
    <t>3,4-Dimethylphenol</t>
  </si>
  <si>
    <t>3,5-Dimethylphenol</t>
  </si>
  <si>
    <t>2,3,5-Trimethylphenol</t>
  </si>
  <si>
    <t>2,4,6-Trimethylphenol</t>
  </si>
  <si>
    <t>2-Ethylphenol</t>
  </si>
  <si>
    <t>3-Ethylphenol</t>
  </si>
  <si>
    <t>Carbazol</t>
  </si>
  <si>
    <t>Benzo[b]thiophen</t>
  </si>
  <si>
    <t>Benzo[b]furan</t>
  </si>
  <si>
    <t>2-Methylbenzo[b]furan</t>
  </si>
  <si>
    <t>Dibenzofuran</t>
  </si>
  <si>
    <t>pH</t>
  </si>
  <si>
    <t>Tracer</t>
  </si>
  <si>
    <t>µS/cm</t>
  </si>
  <si>
    <t>Säulenzulauf</t>
  </si>
  <si>
    <t>Säulenablauf</t>
  </si>
  <si>
    <t>Wasser</t>
  </si>
  <si>
    <t>GWM 1, Gaswerk Sachsen</t>
  </si>
  <si>
    <t>quartärer Sand</t>
  </si>
  <si>
    <t>Säulenmaterial</t>
  </si>
  <si>
    <r>
      <t>f</t>
    </r>
    <r>
      <rPr>
        <vertAlign val="subscript"/>
        <sz val="11"/>
        <color theme="1"/>
        <rFont val="Calibri"/>
        <family val="2"/>
        <scheme val="minor"/>
      </rPr>
      <t>OC</t>
    </r>
  </si>
  <si>
    <r>
      <t>n</t>
    </r>
    <r>
      <rPr>
        <vertAlign val="subscript"/>
        <sz val="11"/>
        <color theme="1"/>
        <rFont val="Calibri"/>
        <family val="2"/>
        <scheme val="minor"/>
      </rPr>
      <t>e</t>
    </r>
  </si>
  <si>
    <t>cm</t>
  </si>
  <si>
    <t>g C / g Sediment</t>
  </si>
  <si>
    <t>Partikeldichte</t>
  </si>
  <si>
    <t>g/cm³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</si>
  <si>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L</t>
    </r>
  </si>
  <si>
    <t>Q</t>
  </si>
  <si>
    <t>ml/min</t>
  </si>
  <si>
    <t>Säulenlänge</t>
  </si>
  <si>
    <t>Säulendurchmesser</t>
  </si>
  <si>
    <r>
      <t>R</t>
    </r>
    <r>
      <rPr>
        <b/>
        <i/>
        <vertAlign val="subscript"/>
        <sz val="11"/>
        <color theme="1"/>
        <rFont val="Calibri"/>
        <family val="2"/>
        <scheme val="minor"/>
      </rPr>
      <t>f</t>
    </r>
  </si>
  <si>
    <t>c i / c Zulauf</t>
  </si>
  <si>
    <t>P</t>
  </si>
  <si>
    <t>3MP</t>
  </si>
  <si>
    <t>236TMP</t>
  </si>
  <si>
    <t>4EP</t>
  </si>
  <si>
    <t>3-Methylphenol</t>
  </si>
  <si>
    <t>Phenol</t>
  </si>
  <si>
    <t>2,3,6-Trimethylphenol</t>
  </si>
  <si>
    <t>4-Ethylphenol</t>
  </si>
  <si>
    <t>GWM 1, Kokerei Brandenburg (1:10 verdünnt)</t>
  </si>
  <si>
    <t>Parameter</t>
  </si>
  <si>
    <t>Symbol</t>
  </si>
  <si>
    <t>Einheit</t>
  </si>
  <si>
    <t>x</t>
  </si>
  <si>
    <t>Säulenradius</t>
  </si>
  <si>
    <t xml:space="preserve">r </t>
  </si>
  <si>
    <t>Molare Masse</t>
  </si>
  <si>
    <t>M</t>
  </si>
  <si>
    <t>g/mol</t>
  </si>
  <si>
    <t>Effektive Porosität</t>
  </si>
  <si>
    <r>
      <t>n</t>
    </r>
    <r>
      <rPr>
        <vertAlign val="subscript"/>
        <sz val="11"/>
        <rFont val="Calibri"/>
        <family val="2"/>
        <scheme val="minor"/>
      </rPr>
      <t>e</t>
    </r>
  </si>
  <si>
    <t>-</t>
  </si>
  <si>
    <r>
      <t>ρ</t>
    </r>
    <r>
      <rPr>
        <vertAlign val="subscript"/>
        <sz val="11"/>
        <rFont val="Calibri"/>
        <family val="2"/>
        <scheme val="minor"/>
      </rPr>
      <t>s</t>
    </r>
  </si>
  <si>
    <t>Feststoffdichte</t>
  </si>
  <si>
    <r>
      <t>ρ</t>
    </r>
    <r>
      <rPr>
        <vertAlign val="subscript"/>
        <sz val="11"/>
        <rFont val="Calibri"/>
        <family val="2"/>
        <scheme val="minor"/>
      </rPr>
      <t>b</t>
    </r>
  </si>
  <si>
    <t>Flußrate</t>
  </si>
  <si>
    <t>Abstandsgeschwindigkeit</t>
  </si>
  <si>
    <r>
      <t>v</t>
    </r>
    <r>
      <rPr>
        <vertAlign val="subscript"/>
        <sz val="11"/>
        <rFont val="Calibri"/>
        <family val="2"/>
        <scheme val="minor"/>
      </rPr>
      <t>a</t>
    </r>
  </si>
  <si>
    <t>cm/min</t>
  </si>
  <si>
    <t>Longititunale Dispersivität</t>
  </si>
  <si>
    <r>
      <t>α</t>
    </r>
    <r>
      <rPr>
        <vertAlign val="subscript"/>
        <sz val="11"/>
        <rFont val="Calibri"/>
        <family val="2"/>
        <scheme val="minor"/>
      </rPr>
      <t>L</t>
    </r>
    <r>
      <rPr>
        <sz val="10"/>
        <rFont val="Arial"/>
        <family val="2"/>
      </rPr>
      <t/>
    </r>
  </si>
  <si>
    <t>Stoffübergangskoeffizient der Partikeldiffusion</t>
  </si>
  <si>
    <r>
      <t>k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a</t>
    </r>
    <r>
      <rPr>
        <vertAlign val="subscript"/>
        <sz val="11"/>
        <rFont val="Calibri"/>
        <family val="2"/>
        <scheme val="minor"/>
      </rPr>
      <t>v</t>
    </r>
  </si>
  <si>
    <t>1/s</t>
  </si>
  <si>
    <t>Effektive Dispersivität</t>
  </si>
  <si>
    <r>
      <t>α</t>
    </r>
    <r>
      <rPr>
        <vertAlign val="subscript"/>
        <sz val="11"/>
        <rFont val="Calibri"/>
        <family val="2"/>
        <scheme val="minor"/>
      </rPr>
      <t>eff</t>
    </r>
  </si>
  <si>
    <t>Molekularer Diffusionskoeffizient</t>
  </si>
  <si>
    <r>
      <t>D</t>
    </r>
    <r>
      <rPr>
        <vertAlign val="subscript"/>
        <sz val="11"/>
        <rFont val="Calibri"/>
        <family val="2"/>
        <scheme val="minor"/>
      </rPr>
      <t>e</t>
    </r>
  </si>
  <si>
    <t>cm²/min</t>
  </si>
  <si>
    <t>Hydrodynamischer long. Dispersionskoeffizient</t>
  </si>
  <si>
    <r>
      <t>D</t>
    </r>
    <r>
      <rPr>
        <vertAlign val="subscript"/>
        <sz val="11"/>
        <rFont val="Calibri"/>
        <family val="2"/>
        <scheme val="minor"/>
      </rPr>
      <t>H</t>
    </r>
  </si>
  <si>
    <t>Retardationsfaktor</t>
  </si>
  <si>
    <r>
      <t>R</t>
    </r>
    <r>
      <rPr>
        <vertAlign val="subscript"/>
        <sz val="11"/>
        <rFont val="Calibri"/>
        <family val="2"/>
        <scheme val="minor"/>
      </rPr>
      <t>f</t>
    </r>
    <r>
      <rPr>
        <sz val="10"/>
        <rFont val="Arial"/>
        <family val="2"/>
      </rPr>
      <t/>
    </r>
  </si>
  <si>
    <t>Abbaurate 1.Ordnung</t>
  </si>
  <si>
    <t>λ</t>
  </si>
  <si>
    <t>t</t>
  </si>
  <si>
    <r>
      <t>c/c</t>
    </r>
    <r>
      <rPr>
        <vertAlign val="subscript"/>
        <sz val="11"/>
        <color theme="1"/>
        <rFont val="Calibri"/>
        <family val="2"/>
        <scheme val="minor"/>
      </rPr>
      <t>0</t>
    </r>
  </si>
  <si>
    <r>
      <t>c/c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/>
    </r>
  </si>
  <si>
    <t>BEN</t>
  </si>
  <si>
    <t>TOL</t>
  </si>
  <si>
    <t>ETB</t>
  </si>
  <si>
    <t>mpX</t>
  </si>
  <si>
    <t>orX</t>
  </si>
  <si>
    <t>123TMB</t>
  </si>
  <si>
    <t>124TMB</t>
  </si>
  <si>
    <t>135TMB</t>
  </si>
  <si>
    <t>IDE</t>
  </si>
  <si>
    <t>NAP</t>
  </si>
  <si>
    <t>1MN</t>
  </si>
  <si>
    <t>2MN</t>
  </si>
  <si>
    <r>
      <t>k</t>
    </r>
    <r>
      <rPr>
        <b/>
        <i/>
        <vertAlign val="subscript"/>
        <sz val="11"/>
        <color theme="1"/>
        <rFont val="Calibri"/>
        <family val="2"/>
        <scheme val="minor"/>
      </rPr>
      <t>s</t>
    </r>
    <r>
      <rPr>
        <b/>
        <i/>
        <sz val="11"/>
        <color theme="1"/>
        <rFont val="Calibri"/>
        <family val="2"/>
        <scheme val="minor"/>
      </rPr>
      <t>a</t>
    </r>
    <r>
      <rPr>
        <b/>
        <i/>
        <vertAlign val="subscript"/>
        <sz val="11"/>
        <color theme="1"/>
        <rFont val="Calibri"/>
        <family val="2"/>
        <scheme val="minor"/>
      </rPr>
      <t>v</t>
    </r>
  </si>
  <si>
    <t>GW S</t>
  </si>
  <si>
    <t>KBB</t>
  </si>
  <si>
    <t>KBB..Kokerei Brandenburg</t>
  </si>
  <si>
    <r>
      <t>f</t>
    </r>
    <r>
      <rPr>
        <vertAlign val="subscript"/>
        <sz val="11"/>
        <color theme="1"/>
        <rFont val="Calibri"/>
        <family val="2"/>
        <scheme val="minor"/>
      </rPr>
      <t xml:space="preserve">OC </t>
    </r>
    <r>
      <rPr>
        <sz val="11"/>
        <color theme="1"/>
        <rFont val="Calibri"/>
        <family val="2"/>
        <scheme val="minor"/>
      </rPr>
      <t>[g C / g Sed.]</t>
    </r>
  </si>
  <si>
    <t>SV..Säulenversuch</t>
  </si>
  <si>
    <t>GWS..Gaswerk Sachsen</t>
  </si>
  <si>
    <t>SV I</t>
  </si>
  <si>
    <t>SV II</t>
  </si>
  <si>
    <t>SV III</t>
  </si>
  <si>
    <t>SV IV</t>
  </si>
  <si>
    <t>SV V</t>
  </si>
  <si>
    <t>SV VI</t>
  </si>
  <si>
    <t>SV VII</t>
  </si>
  <si>
    <t>SV VIII</t>
  </si>
  <si>
    <t>SV IX</t>
  </si>
  <si>
    <t>SV X</t>
  </si>
  <si>
    <t>SV XI</t>
  </si>
  <si>
    <t>SV XII</t>
  </si>
  <si>
    <t>Retardationsfaktoren</t>
  </si>
  <si>
    <t>---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</si>
</sst>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i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3" borderId="3" xfId="0" applyFill="1" applyBorder="1"/>
    <xf numFmtId="1" fontId="0" fillId="3" borderId="3" xfId="0" applyNumberFormat="1" applyFill="1" applyBorder="1"/>
    <xf numFmtId="1" fontId="0" fillId="3" borderId="0" xfId="0" applyNumberFormat="1" applyFill="1" applyBorder="1"/>
    <xf numFmtId="1" fontId="0" fillId="3" borderId="4" xfId="0" applyNumberFormat="1" applyFill="1" applyBorder="1"/>
    <xf numFmtId="1" fontId="0" fillId="3" borderId="3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right"/>
    </xf>
    <xf numFmtId="0" fontId="1" fillId="3" borderId="10" xfId="0" applyFont="1" applyFill="1" applyBorder="1"/>
    <xf numFmtId="1" fontId="1" fillId="3" borderId="10" xfId="0" applyNumberFormat="1" applyFont="1" applyFill="1" applyBorder="1"/>
    <xf numFmtId="1" fontId="1" fillId="3" borderId="11" xfId="0" applyNumberFormat="1" applyFont="1" applyFill="1" applyBorder="1"/>
    <xf numFmtId="1" fontId="1" fillId="3" borderId="12" xfId="0" applyNumberFormat="1" applyFont="1" applyFill="1" applyBorder="1"/>
    <xf numFmtId="0" fontId="1" fillId="0" borderId="0" xfId="0" applyFont="1"/>
    <xf numFmtId="1" fontId="1" fillId="3" borderId="11" xfId="0" applyNumberFormat="1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1" fillId="6" borderId="10" xfId="0" applyFont="1" applyFill="1" applyBorder="1"/>
    <xf numFmtId="1" fontId="1" fillId="6" borderId="10" xfId="0" applyNumberFormat="1" applyFont="1" applyFill="1" applyBorder="1"/>
    <xf numFmtId="1" fontId="1" fillId="6" borderId="11" xfId="0" applyNumberFormat="1" applyFont="1" applyFill="1" applyBorder="1"/>
    <xf numFmtId="1" fontId="1" fillId="6" borderId="12" xfId="0" applyNumberFormat="1" applyFont="1" applyFill="1" applyBorder="1"/>
    <xf numFmtId="1" fontId="1" fillId="6" borderId="11" xfId="0" applyNumberFormat="1" applyFont="1" applyFill="1" applyBorder="1" applyAlignment="1">
      <alignment horizontal="right"/>
    </xf>
    <xf numFmtId="1" fontId="1" fillId="6" borderId="12" xfId="0" applyNumberFormat="1" applyFont="1" applyFill="1" applyBorder="1" applyAlignment="1">
      <alignment horizontal="right"/>
    </xf>
    <xf numFmtId="0" fontId="0" fillId="6" borderId="3" xfId="0" applyFill="1" applyBorder="1"/>
    <xf numFmtId="1" fontId="0" fillId="6" borderId="3" xfId="0" applyNumberFormat="1" applyFill="1" applyBorder="1"/>
    <xf numFmtId="1" fontId="0" fillId="6" borderId="0" xfId="0" applyNumberFormat="1" applyFill="1" applyBorder="1"/>
    <xf numFmtId="1" fontId="0" fillId="6" borderId="4" xfId="0" applyNumberFormat="1" applyFill="1" applyBorder="1"/>
    <xf numFmtId="1" fontId="0" fillId="6" borderId="3" xfId="0" applyNumberFormat="1" applyFill="1" applyBorder="1" applyAlignment="1">
      <alignment horizontal="right"/>
    </xf>
    <xf numFmtId="1" fontId="0" fillId="6" borderId="0" xfId="0" applyNumberFormat="1" applyFill="1" applyBorder="1" applyAlignment="1">
      <alignment horizontal="right"/>
    </xf>
    <xf numFmtId="1" fontId="0" fillId="6" borderId="4" xfId="0" applyNumberFormat="1" applyFill="1" applyBorder="1" applyAlignment="1">
      <alignment horizontal="right"/>
    </xf>
    <xf numFmtId="0" fontId="1" fillId="5" borderId="10" xfId="0" applyFont="1" applyFill="1" applyBorder="1"/>
    <xf numFmtId="1" fontId="1" fillId="5" borderId="10" xfId="0" applyNumberFormat="1" applyFont="1" applyFill="1" applyBorder="1"/>
    <xf numFmtId="1" fontId="1" fillId="5" borderId="11" xfId="0" applyNumberFormat="1" applyFont="1" applyFill="1" applyBorder="1"/>
    <xf numFmtId="1" fontId="1" fillId="5" borderId="12" xfId="0" applyNumberFormat="1" applyFont="1" applyFill="1" applyBorder="1"/>
    <xf numFmtId="1" fontId="1" fillId="5" borderId="10" xfId="0" applyNumberFormat="1" applyFont="1" applyFill="1" applyBorder="1" applyAlignment="1">
      <alignment horizontal="right"/>
    </xf>
    <xf numFmtId="1" fontId="1" fillId="5" borderId="11" xfId="0" applyNumberFormat="1" applyFont="1" applyFill="1" applyBorder="1" applyAlignment="1">
      <alignment horizontal="right"/>
    </xf>
    <xf numFmtId="1" fontId="1" fillId="5" borderId="12" xfId="0" applyNumberFormat="1" applyFont="1" applyFill="1" applyBorder="1" applyAlignment="1">
      <alignment horizontal="right"/>
    </xf>
    <xf numFmtId="0" fontId="0" fillId="5" borderId="3" xfId="0" applyFill="1" applyBorder="1"/>
    <xf numFmtId="1" fontId="0" fillId="5" borderId="3" xfId="0" applyNumberFormat="1" applyFill="1" applyBorder="1"/>
    <xf numFmtId="1" fontId="0" fillId="5" borderId="0" xfId="0" applyNumberFormat="1" applyFill="1" applyBorder="1"/>
    <xf numFmtId="1" fontId="0" fillId="5" borderId="4" xfId="0" applyNumberFormat="1" applyFill="1" applyBorder="1"/>
    <xf numFmtId="1" fontId="0" fillId="5" borderId="3" xfId="0" applyNumberFormat="1" applyFill="1" applyBorder="1" applyAlignment="1">
      <alignment horizontal="right"/>
    </xf>
    <xf numFmtId="1" fontId="0" fillId="5" borderId="0" xfId="0" applyNumberFormat="1" applyFill="1" applyBorder="1" applyAlignment="1">
      <alignment horizontal="right"/>
    </xf>
    <xf numFmtId="1" fontId="0" fillId="5" borderId="4" xfId="0" applyNumberFormat="1" applyFill="1" applyBorder="1" applyAlignment="1">
      <alignment horizontal="right"/>
    </xf>
    <xf numFmtId="0" fontId="0" fillId="5" borderId="5" xfId="0" applyFill="1" applyBorder="1"/>
    <xf numFmtId="1" fontId="0" fillId="5" borderId="5" xfId="0" applyNumberFormat="1" applyFill="1" applyBorder="1"/>
    <xf numFmtId="1" fontId="0" fillId="5" borderId="1" xfId="0" applyNumberFormat="1" applyFill="1" applyBorder="1"/>
    <xf numFmtId="1" fontId="0" fillId="5" borderId="6" xfId="0" applyNumberFormat="1" applyFill="1" applyBorder="1"/>
    <xf numFmtId="1" fontId="0" fillId="5" borderId="5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1" fontId="0" fillId="5" borderId="6" xfId="0" applyNumberForma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8" borderId="3" xfId="0" applyFill="1" applyBorder="1"/>
    <xf numFmtId="1" fontId="0" fillId="8" borderId="3" xfId="0" applyNumberFormat="1" applyFill="1" applyBorder="1"/>
    <xf numFmtId="1" fontId="0" fillId="8" borderId="0" xfId="0" applyNumberFormat="1" applyFill="1" applyBorder="1"/>
    <xf numFmtId="1" fontId="0" fillId="8" borderId="4" xfId="0" applyNumberFormat="1" applyFill="1" applyBorder="1"/>
    <xf numFmtId="1" fontId="0" fillId="8" borderId="3" xfId="0" applyNumberFormat="1" applyFill="1" applyBorder="1" applyAlignment="1">
      <alignment horizontal="right"/>
    </xf>
    <xf numFmtId="1" fontId="0" fillId="8" borderId="0" xfId="0" applyNumberFormat="1" applyFill="1" applyBorder="1" applyAlignment="1">
      <alignment horizontal="right"/>
    </xf>
    <xf numFmtId="1" fontId="0" fillId="8" borderId="4" xfId="0" applyNumberFormat="1" applyFill="1" applyBorder="1" applyAlignment="1">
      <alignment horizontal="right"/>
    </xf>
    <xf numFmtId="0" fontId="0" fillId="3" borderId="7" xfId="0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0" fillId="3" borderId="9" xfId="0" applyNumberFormat="1" applyFill="1" applyBorder="1"/>
    <xf numFmtId="1" fontId="0" fillId="3" borderId="7" xfId="0" applyNumberForma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0" fillId="3" borderId="9" xfId="0" applyNumberFormat="1" applyFill="1" applyBorder="1" applyAlignment="1">
      <alignment horizontal="right"/>
    </xf>
    <xf numFmtId="0" fontId="1" fillId="9" borderId="10" xfId="0" applyFont="1" applyFill="1" applyBorder="1"/>
    <xf numFmtId="1" fontId="1" fillId="9" borderId="10" xfId="0" applyNumberFormat="1" applyFont="1" applyFill="1" applyBorder="1"/>
    <xf numFmtId="1" fontId="1" fillId="9" borderId="11" xfId="0" applyNumberFormat="1" applyFont="1" applyFill="1" applyBorder="1"/>
    <xf numFmtId="1" fontId="1" fillId="9" borderId="12" xfId="0" applyNumberFormat="1" applyFont="1" applyFill="1" applyBorder="1"/>
    <xf numFmtId="0" fontId="1" fillId="9" borderId="11" xfId="0" applyFont="1" applyFill="1" applyBorder="1"/>
    <xf numFmtId="0" fontId="1" fillId="9" borderId="12" xfId="0" applyFont="1" applyFill="1" applyBorder="1"/>
    <xf numFmtId="0" fontId="0" fillId="9" borderId="3" xfId="0" applyFill="1" applyBorder="1"/>
    <xf numFmtId="1" fontId="0" fillId="9" borderId="3" xfId="0" applyNumberFormat="1" applyFill="1" applyBorder="1"/>
    <xf numFmtId="1" fontId="0" fillId="9" borderId="0" xfId="0" applyNumberFormat="1" applyFill="1" applyBorder="1"/>
    <xf numFmtId="1" fontId="0" fillId="9" borderId="4" xfId="0" applyNumberFormat="1" applyFill="1" applyBorder="1"/>
    <xf numFmtId="1" fontId="0" fillId="9" borderId="3" xfId="0" applyNumberFormat="1" applyFill="1" applyBorder="1" applyAlignment="1">
      <alignment horizontal="right"/>
    </xf>
    <xf numFmtId="1" fontId="0" fillId="9" borderId="0" xfId="0" applyNumberFormat="1" applyFill="1" applyBorder="1" applyAlignment="1">
      <alignment horizontal="right"/>
    </xf>
    <xf numFmtId="1" fontId="0" fillId="9" borderId="4" xfId="0" applyNumberFormat="1" applyFill="1" applyBorder="1" applyAlignment="1">
      <alignment horizontal="right"/>
    </xf>
    <xf numFmtId="164" fontId="0" fillId="9" borderId="3" xfId="0" applyNumberFormat="1" applyFill="1" applyBorder="1"/>
    <xf numFmtId="164" fontId="0" fillId="9" borderId="0" xfId="0" applyNumberFormat="1" applyFill="1" applyBorder="1"/>
    <xf numFmtId="164" fontId="0" fillId="9" borderId="4" xfId="0" applyNumberFormat="1" applyFill="1" applyBorder="1"/>
    <xf numFmtId="164" fontId="0" fillId="9" borderId="3" xfId="0" applyNumberFormat="1" applyFill="1" applyBorder="1" applyAlignment="1">
      <alignment horizontal="right"/>
    </xf>
    <xf numFmtId="164" fontId="0" fillId="9" borderId="0" xfId="0" applyNumberFormat="1" applyFill="1" applyBorder="1" applyAlignment="1">
      <alignment horizontal="right"/>
    </xf>
    <xf numFmtId="164" fontId="0" fillId="9" borderId="4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Font="1" applyFill="1" applyAlignment="1">
      <alignment horizontal="center"/>
    </xf>
    <xf numFmtId="164" fontId="2" fillId="10" borderId="0" xfId="0" applyNumberFormat="1" applyFont="1" applyFill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4" fontId="0" fillId="9" borderId="20" xfId="0" applyNumberForma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164" fontId="0" fillId="3" borderId="4" xfId="0" applyNumberFormat="1" applyFont="1" applyFill="1" applyBorder="1" applyAlignment="1">
      <alignment horizontal="right"/>
    </xf>
    <xf numFmtId="164" fontId="0" fillId="3" borderId="17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64" fontId="0" fillId="2" borderId="2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164" fontId="0" fillId="2" borderId="17" xfId="0" applyNumberFormat="1" applyFont="1" applyFill="1" applyBorder="1" applyAlignment="1">
      <alignment horizontal="center"/>
    </xf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18" xfId="0" applyNumberFormat="1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/>
    </xf>
    <xf numFmtId="164" fontId="0" fillId="6" borderId="3" xfId="0" applyNumberFormat="1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164" fontId="0" fillId="6" borderId="17" xfId="0" applyNumberFormat="1" applyFont="1" applyFill="1" applyBorder="1" applyAlignment="1">
      <alignment horizontal="center"/>
    </xf>
    <xf numFmtId="164" fontId="0" fillId="6" borderId="7" xfId="0" applyNumberFormat="1" applyFont="1" applyFill="1" applyBorder="1" applyAlignment="1">
      <alignment horizontal="right"/>
    </xf>
    <xf numFmtId="164" fontId="0" fillId="6" borderId="8" xfId="0" applyNumberFormat="1" applyFont="1" applyFill="1" applyBorder="1" applyAlignment="1">
      <alignment horizontal="right"/>
    </xf>
    <xf numFmtId="164" fontId="0" fillId="6" borderId="9" xfId="0" applyNumberFormat="1" applyFont="1" applyFill="1" applyBorder="1" applyAlignment="1">
      <alignment horizontal="right"/>
    </xf>
    <xf numFmtId="164" fontId="0" fillId="6" borderId="18" xfId="0" applyNumberFormat="1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5" borderId="3" xfId="0" applyNumberFormat="1" applyFont="1" applyFill="1" applyBorder="1" applyAlignment="1">
      <alignment horizontal="right"/>
    </xf>
    <xf numFmtId="164" fontId="0" fillId="5" borderId="0" xfId="0" applyNumberFormat="1" applyFont="1" applyFill="1" applyBorder="1" applyAlignment="1">
      <alignment horizontal="right"/>
    </xf>
    <xf numFmtId="164" fontId="0" fillId="5" borderId="4" xfId="0" applyNumberFormat="1" applyFont="1" applyFill="1" applyBorder="1" applyAlignment="1">
      <alignment horizontal="right"/>
    </xf>
    <xf numFmtId="164" fontId="0" fillId="5" borderId="17" xfId="0" applyNumberFormat="1" applyFont="1" applyFill="1" applyBorder="1" applyAlignment="1">
      <alignment horizontal="center"/>
    </xf>
    <xf numFmtId="164" fontId="0" fillId="5" borderId="5" xfId="0" applyNumberFormat="1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right"/>
    </xf>
    <xf numFmtId="164" fontId="0" fillId="5" borderId="6" xfId="0" applyNumberFormat="1" applyFont="1" applyFill="1" applyBorder="1" applyAlignment="1">
      <alignment horizontal="right"/>
    </xf>
    <xf numFmtId="164" fontId="0" fillId="5" borderId="23" xfId="0" applyNumberFormat="1" applyFont="1" applyFill="1" applyBorder="1" applyAlignment="1">
      <alignment horizontal="center"/>
    </xf>
    <xf numFmtId="164" fontId="0" fillId="8" borderId="3" xfId="0" applyNumberFormat="1" applyFont="1" applyFill="1" applyBorder="1" applyAlignment="1">
      <alignment horizontal="right"/>
    </xf>
    <xf numFmtId="164" fontId="0" fillId="8" borderId="0" xfId="0" applyNumberFormat="1" applyFont="1" applyFill="1" applyBorder="1" applyAlignment="1">
      <alignment horizontal="right"/>
    </xf>
    <xf numFmtId="164" fontId="0" fillId="8" borderId="4" xfId="0" applyNumberFormat="1" applyFont="1" applyFill="1" applyBorder="1" applyAlignment="1">
      <alignment horizontal="right"/>
    </xf>
    <xf numFmtId="164" fontId="0" fillId="8" borderId="17" xfId="0" applyNumberFormat="1" applyFont="1" applyFill="1" applyBorder="1" applyAlignment="1">
      <alignment horizontal="center"/>
    </xf>
    <xf numFmtId="164" fontId="0" fillId="8" borderId="7" xfId="0" applyNumberFormat="1" applyFont="1" applyFill="1" applyBorder="1" applyAlignment="1">
      <alignment horizontal="right"/>
    </xf>
    <xf numFmtId="164" fontId="0" fillId="8" borderId="8" xfId="0" applyNumberFormat="1" applyFont="1" applyFill="1" applyBorder="1" applyAlignment="1">
      <alignment horizontal="right"/>
    </xf>
    <xf numFmtId="164" fontId="0" fillId="8" borderId="9" xfId="0" applyNumberFormat="1" applyFont="1" applyFill="1" applyBorder="1" applyAlignment="1">
      <alignment horizontal="right"/>
    </xf>
    <xf numFmtId="164" fontId="0" fillId="8" borderId="18" xfId="0" applyNumberFormat="1" applyFont="1" applyFill="1" applyBorder="1" applyAlignment="1">
      <alignment horizontal="center"/>
    </xf>
    <xf numFmtId="164" fontId="0" fillId="3" borderId="13" xfId="0" applyNumberFormat="1" applyFont="1" applyFill="1" applyBorder="1" applyAlignment="1">
      <alignment horizontal="right"/>
    </xf>
    <xf numFmtId="164" fontId="0" fillId="3" borderId="14" xfId="0" applyNumberFormat="1" applyFont="1" applyFill="1" applyBorder="1" applyAlignment="1">
      <alignment horizontal="right"/>
    </xf>
    <xf numFmtId="164" fontId="0" fillId="3" borderId="15" xfId="0" applyNumberFormat="1" applyFont="1" applyFill="1" applyBorder="1" applyAlignment="1">
      <alignment horizontal="right"/>
    </xf>
    <xf numFmtId="164" fontId="0" fillId="3" borderId="7" xfId="0" applyNumberFormat="1" applyFont="1" applyFill="1" applyBorder="1" applyAlignment="1">
      <alignment horizontal="right"/>
    </xf>
    <xf numFmtId="164" fontId="0" fillId="3" borderId="8" xfId="0" applyNumberFormat="1" applyFont="1" applyFill="1" applyBorder="1" applyAlignment="1">
      <alignment horizontal="right"/>
    </xf>
    <xf numFmtId="164" fontId="0" fillId="3" borderId="9" xfId="0" applyNumberFormat="1" applyFont="1" applyFill="1" applyBorder="1" applyAlignment="1">
      <alignment horizontal="right"/>
    </xf>
    <xf numFmtId="0" fontId="0" fillId="6" borderId="3" xfId="0" applyFont="1" applyFill="1" applyBorder="1"/>
    <xf numFmtId="1" fontId="0" fillId="6" borderId="3" xfId="0" applyNumberFormat="1" applyFont="1" applyFill="1" applyBorder="1"/>
    <xf numFmtId="1" fontId="0" fillId="6" borderId="0" xfId="0" applyNumberFormat="1" applyFont="1" applyFill="1" applyBorder="1"/>
    <xf numFmtId="1" fontId="0" fillId="6" borderId="4" xfId="0" applyNumberFormat="1" applyFont="1" applyFill="1" applyBorder="1"/>
    <xf numFmtId="1" fontId="0" fillId="6" borderId="0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16" xfId="0" applyNumberFormat="1" applyFont="1" applyFill="1" applyBorder="1" applyAlignment="1">
      <alignment horizontal="center"/>
    </xf>
    <xf numFmtId="0" fontId="0" fillId="8" borderId="7" xfId="0" applyFill="1" applyBorder="1"/>
    <xf numFmtId="0" fontId="0" fillId="8" borderId="22" xfId="0" applyFill="1" applyBorder="1" applyAlignment="1">
      <alignment horizontal="center"/>
    </xf>
    <xf numFmtId="1" fontId="0" fillId="8" borderId="7" xfId="0" applyNumberFormat="1" applyFill="1" applyBorder="1"/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7" xfId="0" applyNumberFormat="1" applyFill="1" applyBorder="1" applyAlignment="1">
      <alignment horizontal="right"/>
    </xf>
    <xf numFmtId="1" fontId="0" fillId="8" borderId="8" xfId="0" applyNumberFormat="1" applyFill="1" applyBorder="1" applyAlignment="1">
      <alignment horizontal="right"/>
    </xf>
    <xf numFmtId="1" fontId="0" fillId="8" borderId="9" xfId="0" applyNumberFormat="1" applyFill="1" applyBorder="1" applyAlignment="1">
      <alignment horizontal="right"/>
    </xf>
    <xf numFmtId="1" fontId="0" fillId="6" borderId="3" xfId="0" applyNumberFormat="1" applyFont="1" applyFill="1" applyBorder="1" applyAlignment="1">
      <alignment horizontal="right"/>
    </xf>
    <xf numFmtId="164" fontId="0" fillId="6" borderId="13" xfId="0" applyNumberFormat="1" applyFont="1" applyFill="1" applyBorder="1" applyAlignment="1">
      <alignment horizontal="right"/>
    </xf>
    <xf numFmtId="164" fontId="0" fillId="6" borderId="14" xfId="0" applyNumberFormat="1" applyFont="1" applyFill="1" applyBorder="1" applyAlignment="1">
      <alignment horizontal="right"/>
    </xf>
    <xf numFmtId="164" fontId="0" fillId="6" borderId="1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2" fontId="6" fillId="6" borderId="24" xfId="0" applyNumberFormat="1" applyFont="1" applyFill="1" applyBorder="1" applyAlignment="1">
      <alignment horizontal="center" vertical="center"/>
    </xf>
    <xf numFmtId="2" fontId="6" fillId="6" borderId="25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1" fillId="0" borderId="2" xfId="0" applyFont="1" applyBorder="1"/>
    <xf numFmtId="0" fontId="0" fillId="0" borderId="23" xfId="0" applyBorder="1"/>
    <xf numFmtId="2" fontId="0" fillId="0" borderId="17" xfId="0" applyNumberFormat="1" applyBorder="1"/>
    <xf numFmtId="2" fontId="0" fillId="0" borderId="23" xfId="0" applyNumberForma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0" fillId="2" borderId="0" xfId="0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2" fontId="6" fillId="2" borderId="29" xfId="0" applyNumberFormat="1" applyFont="1" applyFill="1" applyBorder="1" applyAlignment="1">
      <alignment horizontal="center" vertical="center"/>
    </xf>
    <xf numFmtId="2" fontId="6" fillId="2" borderId="30" xfId="0" applyNumberFormat="1" applyFont="1" applyFill="1" applyBorder="1" applyAlignment="1">
      <alignment horizontal="center" vertical="center"/>
    </xf>
    <xf numFmtId="2" fontId="6" fillId="2" borderId="31" xfId="0" applyNumberFormat="1" applyFont="1" applyFill="1" applyBorder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Border="1" applyAlignment="1">
      <alignment horizontal="center" vertical="center"/>
    </xf>
    <xf numFmtId="2" fontId="6" fillId="5" borderId="24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/>
    </xf>
    <xf numFmtId="2" fontId="6" fillId="8" borderId="2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6" borderId="28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2" fontId="6" fillId="8" borderId="28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" fontId="2" fillId="11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164" fontId="0" fillId="6" borderId="0" xfId="0" quotePrefix="1" applyNumberFormat="1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8" borderId="0" xfId="0" applyFill="1"/>
    <xf numFmtId="164" fontId="0" fillId="8" borderId="0" xfId="0" applyNumberFormat="1" applyFill="1" applyAlignment="1">
      <alignment horizontal="right"/>
    </xf>
    <xf numFmtId="164" fontId="0" fillId="8" borderId="0" xfId="0" quotePrefix="1" applyNumberFormat="1" applyFill="1" applyAlignment="1">
      <alignment horizontal="right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164" fontId="0" fillId="5" borderId="0" xfId="0" quotePrefix="1" applyNumberFormat="1" applyFill="1" applyAlignment="1">
      <alignment horizontal="right"/>
    </xf>
    <xf numFmtId="0" fontId="0" fillId="3" borderId="0" xfId="0" applyFill="1"/>
    <xf numFmtId="164" fontId="0" fillId="3" borderId="0" xfId="0" applyNumberFormat="1" applyFill="1" applyAlignment="1">
      <alignment horizontal="right"/>
    </xf>
    <xf numFmtId="164" fontId="0" fillId="3" borderId="0" xfId="0" quotePrefix="1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I'!$V$15:$AK$15</c:f>
              <c:numCache>
                <c:formatCode>0.0</c:formatCode>
                <c:ptCount val="16"/>
                <c:pt idx="0">
                  <c:v>0</c:v>
                </c:pt>
                <c:pt idx="1">
                  <c:v>1.0570824524312897E-3</c:v>
                </c:pt>
                <c:pt idx="2">
                  <c:v>4.915433403805497E-2</c:v>
                </c:pt>
                <c:pt idx="3">
                  <c:v>6.8710359408033828E-2</c:v>
                </c:pt>
                <c:pt idx="4">
                  <c:v>0.20824524312896406</c:v>
                </c:pt>
                <c:pt idx="5">
                  <c:v>0.38636363636363635</c:v>
                </c:pt>
                <c:pt idx="6">
                  <c:v>0.60412262156448204</c:v>
                </c:pt>
                <c:pt idx="7">
                  <c:v>0.88953488372093026</c:v>
                </c:pt>
                <c:pt idx="8">
                  <c:v>0.96300211416490489</c:v>
                </c:pt>
                <c:pt idx="9">
                  <c:v>1</c:v>
                </c:pt>
                <c:pt idx="10">
                  <c:v>1.0105708245243128</c:v>
                </c:pt>
                <c:pt idx="11">
                  <c:v>1.0052854122621564</c:v>
                </c:pt>
                <c:pt idx="12">
                  <c:v>0.9841437632135307</c:v>
                </c:pt>
                <c:pt idx="13">
                  <c:v>0.96300211416490489</c:v>
                </c:pt>
                <c:pt idx="14">
                  <c:v>0.91437632135306557</c:v>
                </c:pt>
                <c:pt idx="15">
                  <c:v>0.91120507399577166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9.2581602373887253E-2</c:v>
                </c:pt>
                <c:pt idx="3">
                  <c:v>0.30979228486646881</c:v>
                </c:pt>
                <c:pt idx="4">
                  <c:v>0.71394658753709206</c:v>
                </c:pt>
                <c:pt idx="5">
                  <c:v>0.88842729970326406</c:v>
                </c:pt>
                <c:pt idx="6">
                  <c:v>0.96320474777448073</c:v>
                </c:pt>
                <c:pt idx="7">
                  <c:v>0.96142433234421365</c:v>
                </c:pt>
                <c:pt idx="8">
                  <c:v>0.98813056379821962</c:v>
                </c:pt>
                <c:pt idx="9">
                  <c:v>0.99169139465875378</c:v>
                </c:pt>
                <c:pt idx="10">
                  <c:v>0.9970326409495549</c:v>
                </c:pt>
                <c:pt idx="11">
                  <c:v>0.99881305637982198</c:v>
                </c:pt>
                <c:pt idx="12">
                  <c:v>1.0272997032640951</c:v>
                </c:pt>
                <c:pt idx="13">
                  <c:v>0.97744807121661725</c:v>
                </c:pt>
                <c:pt idx="14">
                  <c:v>1.002373887240356</c:v>
                </c:pt>
                <c:pt idx="15">
                  <c:v>0.98278931750741849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0.16162361623616237</c:v>
                </c:pt>
                <c:pt idx="3">
                  <c:v>0.36088560885608861</c:v>
                </c:pt>
                <c:pt idx="4">
                  <c:v>0.92546125461254614</c:v>
                </c:pt>
                <c:pt idx="5">
                  <c:v>0.96309963099631002</c:v>
                </c:pt>
                <c:pt idx="6">
                  <c:v>1.0051660516605165</c:v>
                </c:pt>
                <c:pt idx="7">
                  <c:v>0.97416974169741699</c:v>
                </c:pt>
                <c:pt idx="8">
                  <c:v>0.97638376383763847</c:v>
                </c:pt>
                <c:pt idx="9">
                  <c:v>0.90774907749077494</c:v>
                </c:pt>
                <c:pt idx="10">
                  <c:v>0.97195571955719562</c:v>
                </c:pt>
                <c:pt idx="11">
                  <c:v>0.99630996309963105</c:v>
                </c:pt>
                <c:pt idx="12">
                  <c:v>1.033948339483395</c:v>
                </c:pt>
                <c:pt idx="13">
                  <c:v>0.99188191881918819</c:v>
                </c:pt>
                <c:pt idx="14">
                  <c:v>1.0206642066420666</c:v>
                </c:pt>
                <c:pt idx="15">
                  <c:v>0.98745387453874545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1.0615384615384615</c:v>
                </c:pt>
                <c:pt idx="5">
                  <c:v>0.97384615384615381</c:v>
                </c:pt>
                <c:pt idx="6">
                  <c:v>1.0061538461538462</c:v>
                </c:pt>
                <c:pt idx="7">
                  <c:v>0.96461538461538454</c:v>
                </c:pt>
                <c:pt idx="8">
                  <c:v>0.95538461538461528</c:v>
                </c:pt>
                <c:pt idx="9">
                  <c:v>0.95076923076923081</c:v>
                </c:pt>
                <c:pt idx="10">
                  <c:v>0.97846153846153838</c:v>
                </c:pt>
                <c:pt idx="11">
                  <c:v>1.0061538461538462</c:v>
                </c:pt>
                <c:pt idx="12">
                  <c:v>1.0292307692307692</c:v>
                </c:pt>
                <c:pt idx="13">
                  <c:v>0.96923076923076923</c:v>
                </c:pt>
                <c:pt idx="14">
                  <c:v>1.02</c:v>
                </c:pt>
                <c:pt idx="15">
                  <c:v>1.0384615384615383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0.10332906530089629</c:v>
                </c:pt>
                <c:pt idx="3">
                  <c:v>0.2469910371318822</c:v>
                </c:pt>
                <c:pt idx="4">
                  <c:v>0.6422535211267606</c:v>
                </c:pt>
                <c:pt idx="5">
                  <c:v>0.90038412291933423</c:v>
                </c:pt>
                <c:pt idx="6">
                  <c:v>0.9960307298335469</c:v>
                </c:pt>
                <c:pt idx="7">
                  <c:v>0.99641485275288089</c:v>
                </c:pt>
                <c:pt idx="8">
                  <c:v>1.0198463508322664</c:v>
                </c:pt>
                <c:pt idx="9">
                  <c:v>1.0713188220230474</c:v>
                </c:pt>
                <c:pt idx="10">
                  <c:v>1.0478873239436621</c:v>
                </c:pt>
                <c:pt idx="11">
                  <c:v>0.92189500640204869</c:v>
                </c:pt>
                <c:pt idx="12">
                  <c:v>0.99910371318822044</c:v>
                </c:pt>
                <c:pt idx="13">
                  <c:v>0.93226632522407171</c:v>
                </c:pt>
                <c:pt idx="14">
                  <c:v>1.0551856594110116</c:v>
                </c:pt>
                <c:pt idx="15">
                  <c:v>1.0548015364916774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I'!$V$41:$AK$41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8.6551010489873265E-2</c:v>
                </c:pt>
                <c:pt idx="3">
                  <c:v>0.20313549465131139</c:v>
                </c:pt>
                <c:pt idx="4">
                  <c:v>0.60073773132600516</c:v>
                </c:pt>
                <c:pt idx="5">
                  <c:v>0.77390801020045974</c:v>
                </c:pt>
                <c:pt idx="6">
                  <c:v>0.85278000753567151</c:v>
                </c:pt>
                <c:pt idx="7">
                  <c:v>0.8277293601777983</c:v>
                </c:pt>
                <c:pt idx="8">
                  <c:v>0.8892297233097981</c:v>
                </c:pt>
                <c:pt idx="9">
                  <c:v>0.95154918117829512</c:v>
                </c:pt>
                <c:pt idx="10">
                  <c:v>1.0666661206035091</c:v>
                </c:pt>
                <c:pt idx="11">
                  <c:v>1.0616150363951096</c:v>
                </c:pt>
                <c:pt idx="12">
                  <c:v>1.0401137995620573</c:v>
                </c:pt>
                <c:pt idx="13">
                  <c:v>0.9979986785271584</c:v>
                </c:pt>
                <c:pt idx="14">
                  <c:v>1.0265304785151452</c:v>
                </c:pt>
                <c:pt idx="15">
                  <c:v>0.98741870484740268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0.2288135593220339</c:v>
                </c:pt>
                <c:pt idx="4">
                  <c:v>0.95254237288135601</c:v>
                </c:pt>
                <c:pt idx="5">
                  <c:v>1.0118644067796612</c:v>
                </c:pt>
                <c:pt idx="6">
                  <c:v>0.71694915254237279</c:v>
                </c:pt>
                <c:pt idx="7">
                  <c:v>1</c:v>
                </c:pt>
                <c:pt idx="8">
                  <c:v>0.99322033898305084</c:v>
                </c:pt>
                <c:pt idx="9">
                  <c:v>0.71610169491525422</c:v>
                </c:pt>
                <c:pt idx="10">
                  <c:v>1.1152542372881356</c:v>
                </c:pt>
                <c:pt idx="11">
                  <c:v>0.94152542372881354</c:v>
                </c:pt>
                <c:pt idx="12">
                  <c:v>1.047457627118644</c:v>
                </c:pt>
                <c:pt idx="13">
                  <c:v>1.0245762711864408</c:v>
                </c:pt>
                <c:pt idx="14">
                  <c:v>1.0567796610169491</c:v>
                </c:pt>
                <c:pt idx="15">
                  <c:v>0.78983050847457625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0.15951219512195122</c:v>
                </c:pt>
                <c:pt idx="5">
                  <c:v>0.30439024390243907</c:v>
                </c:pt>
                <c:pt idx="6">
                  <c:v>0.61317073170731706</c:v>
                </c:pt>
                <c:pt idx="7">
                  <c:v>0.62195121951219512</c:v>
                </c:pt>
                <c:pt idx="8">
                  <c:v>0.65853658536585369</c:v>
                </c:pt>
                <c:pt idx="9">
                  <c:v>0.65853658536585369</c:v>
                </c:pt>
                <c:pt idx="10">
                  <c:v>0.73609756097560974</c:v>
                </c:pt>
                <c:pt idx="11">
                  <c:v>0.91756097560975625</c:v>
                </c:pt>
                <c:pt idx="12">
                  <c:v>0.99804878048780499</c:v>
                </c:pt>
                <c:pt idx="13">
                  <c:v>0.99951219512195122</c:v>
                </c:pt>
                <c:pt idx="14">
                  <c:v>1.0302439024390246</c:v>
                </c:pt>
                <c:pt idx="15">
                  <c:v>0.99365853658536596</c:v>
                </c:pt>
              </c:numCache>
            </c:numRef>
          </c:yVal>
        </c:ser>
        <c:axId val="62792448"/>
        <c:axId val="62794752"/>
      </c:scatterChart>
      <c:valAx>
        <c:axId val="62792448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62794752"/>
        <c:crosses val="autoZero"/>
        <c:crossBetween val="midCat"/>
        <c:majorUnit val="200"/>
      </c:valAx>
      <c:valAx>
        <c:axId val="6279475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62792448"/>
        <c:crosses val="autoZero"/>
        <c:crossBetween val="midCat"/>
        <c:majorUnit val="0.3000000000000001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6.7819638793764617E-12</c:v>
                </c:pt>
                <c:pt idx="6">
                  <c:v>1.518602588124196E-8</c:v>
                </c:pt>
                <c:pt idx="7">
                  <c:v>2.7940530091252747E-6</c:v>
                </c:pt>
                <c:pt idx="8">
                  <c:v>1.0821187844206602E-4</c:v>
                </c:pt>
                <c:pt idx="9">
                  <c:v>1.4898735599668256E-3</c:v>
                </c:pt>
                <c:pt idx="10">
                  <c:v>1.0000687736506975E-2</c:v>
                </c:pt>
                <c:pt idx="11">
                  <c:v>4.0074757727028669E-2</c:v>
                </c:pt>
                <c:pt idx="12">
                  <c:v>0.1099081490923024</c:v>
                </c:pt>
                <c:pt idx="13">
                  <c:v>0.22718180327207735</c:v>
                </c:pt>
                <c:pt idx="14">
                  <c:v>0.37984301102933332</c:v>
                </c:pt>
                <c:pt idx="15">
                  <c:v>0.54199359215195875</c:v>
                </c:pt>
                <c:pt idx="16">
                  <c:v>0.68805840539323726</c:v>
                </c:pt>
                <c:pt idx="17">
                  <c:v>0.80299481358755687</c:v>
                </c:pt>
                <c:pt idx="18">
                  <c:v>0.88383786561446764</c:v>
                </c:pt>
                <c:pt idx="19">
                  <c:v>0.93559553262313044</c:v>
                </c:pt>
                <c:pt idx="20">
                  <c:v>0.9661963773336586</c:v>
                </c:pt>
                <c:pt idx="21">
                  <c:v>0.98310038915370146</c:v>
                </c:pt>
                <c:pt idx="22">
                  <c:v>0.9919083925574157</c:v>
                </c:pt>
                <c:pt idx="23">
                  <c:v>0.99627153332542651</c:v>
                </c:pt>
                <c:pt idx="24">
                  <c:v>0.9983396748075829</c:v>
                </c:pt>
                <c:pt idx="25">
                  <c:v>0.99928283369965398</c:v>
                </c:pt>
                <c:pt idx="26">
                  <c:v>0.99969855890114223</c:v>
                </c:pt>
                <c:pt idx="27">
                  <c:v>0.99987636082344089</c:v>
                </c:pt>
                <c:pt idx="28">
                  <c:v>0.99995039294156107</c:v>
                </c:pt>
                <c:pt idx="29">
                  <c:v>0.9999804882549056</c:v>
                </c:pt>
                <c:pt idx="30">
                  <c:v>0.99999246240459372</c:v>
                </c:pt>
                <c:pt idx="31">
                  <c:v>0.99999713532523293</c:v>
                </c:pt>
                <c:pt idx="32">
                  <c:v>0.99999892734111839</c:v>
                </c:pt>
                <c:pt idx="33">
                  <c:v>0.9999996037608343</c:v>
                </c:pt>
                <c:pt idx="34">
                  <c:v>0.99999985543418923</c:v>
                </c:pt>
                <c:pt idx="35">
                  <c:v>0.99999994785235458</c:v>
                </c:pt>
                <c:pt idx="36">
                  <c:v>0.99999998138488466</c:v>
                </c:pt>
                <c:pt idx="37">
                  <c:v>0.99999999341860146</c:v>
                </c:pt>
                <c:pt idx="38">
                  <c:v>0.99999999769370274</c:v>
                </c:pt>
                <c:pt idx="39">
                  <c:v>0.99999999919841764</c:v>
                </c:pt>
                <c:pt idx="40">
                  <c:v>0.99999999972350972</c:v>
                </c:pt>
                <c:pt idx="41">
                  <c:v>0.9999999999053002</c:v>
                </c:pt>
                <c:pt idx="42">
                  <c:v>0.99999999996777655</c:v>
                </c:pt>
                <c:pt idx="43">
                  <c:v>0.99999999998910194</c:v>
                </c:pt>
                <c:pt idx="44">
                  <c:v>0.99999999999633515</c:v>
                </c:pt>
                <c:pt idx="45">
                  <c:v>0.99999999999877409</c:v>
                </c:pt>
                <c:pt idx="46">
                  <c:v>0.99999999999959199</c:v>
                </c:pt>
                <c:pt idx="47">
                  <c:v>0.99999999999986466</c:v>
                </c:pt>
                <c:pt idx="48">
                  <c:v>0.99999999999995537</c:v>
                </c:pt>
                <c:pt idx="49">
                  <c:v>0.99999999999998535</c:v>
                </c:pt>
                <c:pt idx="50">
                  <c:v>0.99999999999999512</c:v>
                </c:pt>
                <c:pt idx="51">
                  <c:v>0.99999999999999833</c:v>
                </c:pt>
                <c:pt idx="52">
                  <c:v>0.99999999999999956</c:v>
                </c:pt>
                <c:pt idx="53">
                  <c:v>0.99999999999999967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6.7819638793764633E-12</c:v>
                </c:pt>
                <c:pt idx="6">
                  <c:v>1.5186025825730809E-8</c:v>
                </c:pt>
                <c:pt idx="7">
                  <c:v>2.7940530009651354E-6</c:v>
                </c:pt>
                <c:pt idx="8">
                  <c:v>1.0821187822845914E-4</c:v>
                </c:pt>
                <c:pt idx="9">
                  <c:v>1.4898735580161082E-3</c:v>
                </c:pt>
                <c:pt idx="10">
                  <c:v>1.0000687728108915E-2</c:v>
                </c:pt>
                <c:pt idx="11">
                  <c:v>4.0074757706574538E-2</c:v>
                </c:pt>
                <c:pt idx="12">
                  <c:v>0.10990814906107139</c:v>
                </c:pt>
                <c:pt idx="13">
                  <c:v>0.22718180324152032</c:v>
                </c:pt>
                <c:pt idx="14">
                  <c:v>0.37984301101356033</c:v>
                </c:pt>
                <c:pt idx="15">
                  <c:v>0.54199359215762533</c:v>
                </c:pt>
                <c:pt idx="16">
                  <c:v>0.68805840541673136</c:v>
                </c:pt>
                <c:pt idx="17">
                  <c:v>0.8029948136195848</c:v>
                </c:pt>
                <c:pt idx="18">
                  <c:v>0.88383786564609312</c:v>
                </c:pt>
                <c:pt idx="19">
                  <c:v>0.93559553264902773</c:v>
                </c:pt>
                <c:pt idx="20">
                  <c:v>0.96619637735224695</c:v>
                </c:pt>
                <c:pt idx="21">
                  <c:v>0.98310038916576004</c:v>
                </c:pt>
                <c:pt idx="22">
                  <c:v>0.99190839256462693</c:v>
                </c:pt>
                <c:pt idx="23">
                  <c:v>0.99627153332945795</c:v>
                </c:pt>
                <c:pt idx="24">
                  <c:v>0.99833967480971175</c:v>
                </c:pt>
                <c:pt idx="25">
                  <c:v>0.99928283370072468</c:v>
                </c:pt>
                <c:pt idx="26">
                  <c:v>0.9996985589016586</c:v>
                </c:pt>
                <c:pt idx="27">
                  <c:v>0.9998763608236807</c:v>
                </c:pt>
                <c:pt idx="28">
                  <c:v>0.99995039294166899</c:v>
                </c:pt>
                <c:pt idx="29">
                  <c:v>0.99998048825495278</c:v>
                </c:pt>
                <c:pt idx="30">
                  <c:v>0.99999246240461381</c:v>
                </c:pt>
                <c:pt idx="31">
                  <c:v>0.99999713532524137</c:v>
                </c:pt>
                <c:pt idx="32">
                  <c:v>0.99999892734112195</c:v>
                </c:pt>
                <c:pt idx="33">
                  <c:v>0.99999960376083563</c:v>
                </c:pt>
                <c:pt idx="34">
                  <c:v>0.99999985543418979</c:v>
                </c:pt>
                <c:pt idx="35">
                  <c:v>0.99999994785235502</c:v>
                </c:pt>
                <c:pt idx="36">
                  <c:v>0.99999998138488499</c:v>
                </c:pt>
                <c:pt idx="37">
                  <c:v>0.99999999341860157</c:v>
                </c:pt>
                <c:pt idx="38">
                  <c:v>0.99999999769370285</c:v>
                </c:pt>
                <c:pt idx="39">
                  <c:v>0.99999999919841764</c:v>
                </c:pt>
                <c:pt idx="40">
                  <c:v>0.99999999972350984</c:v>
                </c:pt>
                <c:pt idx="41">
                  <c:v>0.99999999990530031</c:v>
                </c:pt>
                <c:pt idx="42">
                  <c:v>0.99999999996777666</c:v>
                </c:pt>
                <c:pt idx="43">
                  <c:v>0.99999999998910205</c:v>
                </c:pt>
                <c:pt idx="44">
                  <c:v>0.99999999999633526</c:v>
                </c:pt>
                <c:pt idx="45">
                  <c:v>0.9999999999987742</c:v>
                </c:pt>
                <c:pt idx="46">
                  <c:v>0.9999999999995921</c:v>
                </c:pt>
                <c:pt idx="47">
                  <c:v>0.99999999999986477</c:v>
                </c:pt>
                <c:pt idx="48">
                  <c:v>0.99999999999995537</c:v>
                </c:pt>
                <c:pt idx="49">
                  <c:v>0.99999999999998535</c:v>
                </c:pt>
                <c:pt idx="50">
                  <c:v>0.99999999999999523</c:v>
                </c:pt>
                <c:pt idx="51">
                  <c:v>0.99999999999999845</c:v>
                </c:pt>
                <c:pt idx="52">
                  <c:v>0.99999999999999967</c:v>
                </c:pt>
                <c:pt idx="53">
                  <c:v>0.99999999999999978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6.7819638793764633E-12</c:v>
                </c:pt>
                <c:pt idx="6">
                  <c:v>1.5186025825730809E-8</c:v>
                </c:pt>
                <c:pt idx="7">
                  <c:v>2.7940529995773571E-6</c:v>
                </c:pt>
                <c:pt idx="8">
                  <c:v>1.082118781914887E-4</c:v>
                </c:pt>
                <c:pt idx="9">
                  <c:v>1.4898735576784339E-3</c:v>
                </c:pt>
                <c:pt idx="10">
                  <c:v>1.000068772665519E-2</c:v>
                </c:pt>
                <c:pt idx="11">
                  <c:v>4.0074757703033981E-2</c:v>
                </c:pt>
                <c:pt idx="12">
                  <c:v>0.10990814905566527</c:v>
                </c:pt>
                <c:pt idx="13">
                  <c:v>0.22718180323623097</c:v>
                </c:pt>
                <c:pt idx="14">
                  <c:v>0.37984301101082996</c:v>
                </c:pt>
                <c:pt idx="15">
                  <c:v>0.54199359215860621</c:v>
                </c:pt>
                <c:pt idx="16">
                  <c:v>0.68805840542079821</c:v>
                </c:pt>
                <c:pt idx="17">
                  <c:v>0.80299481362512892</c:v>
                </c:pt>
                <c:pt idx="18">
                  <c:v>0.88383786565156763</c:v>
                </c:pt>
                <c:pt idx="19">
                  <c:v>0.9355955326535107</c:v>
                </c:pt>
                <c:pt idx="20">
                  <c:v>0.96619637735546471</c:v>
                </c:pt>
                <c:pt idx="21">
                  <c:v>0.98310038916784748</c:v>
                </c:pt>
                <c:pt idx="22">
                  <c:v>0.99190839256587526</c:v>
                </c:pt>
                <c:pt idx="23">
                  <c:v>0.99627153333015572</c:v>
                </c:pt>
                <c:pt idx="24">
                  <c:v>0.99833967481008046</c:v>
                </c:pt>
                <c:pt idx="25">
                  <c:v>0.99928283370091009</c:v>
                </c:pt>
                <c:pt idx="26">
                  <c:v>0.99969855890174797</c:v>
                </c:pt>
                <c:pt idx="27">
                  <c:v>0.99987636082372233</c:v>
                </c:pt>
                <c:pt idx="28">
                  <c:v>0.99995039294168775</c:v>
                </c:pt>
                <c:pt idx="29">
                  <c:v>0.999980488254961</c:v>
                </c:pt>
                <c:pt idx="30">
                  <c:v>0.99999246240461737</c:v>
                </c:pt>
                <c:pt idx="31">
                  <c:v>0.99999713532524293</c:v>
                </c:pt>
                <c:pt idx="32">
                  <c:v>0.99999892734112261</c:v>
                </c:pt>
                <c:pt idx="33">
                  <c:v>0.99999960376083596</c:v>
                </c:pt>
                <c:pt idx="34">
                  <c:v>0.99999985543418979</c:v>
                </c:pt>
                <c:pt idx="35">
                  <c:v>0.99999994785235502</c:v>
                </c:pt>
                <c:pt idx="36">
                  <c:v>0.99999998138488499</c:v>
                </c:pt>
                <c:pt idx="37">
                  <c:v>0.99999999341860157</c:v>
                </c:pt>
                <c:pt idx="38">
                  <c:v>0.99999999769370285</c:v>
                </c:pt>
                <c:pt idx="39">
                  <c:v>0.99999999919841775</c:v>
                </c:pt>
                <c:pt idx="40">
                  <c:v>0.99999999972350984</c:v>
                </c:pt>
                <c:pt idx="41">
                  <c:v>0.99999999990530031</c:v>
                </c:pt>
                <c:pt idx="42">
                  <c:v>0.99999999996777678</c:v>
                </c:pt>
                <c:pt idx="43">
                  <c:v>0.99999999998910205</c:v>
                </c:pt>
                <c:pt idx="44">
                  <c:v>0.99999999999633538</c:v>
                </c:pt>
                <c:pt idx="45">
                  <c:v>0.9999999999987742</c:v>
                </c:pt>
                <c:pt idx="46">
                  <c:v>0.9999999999995921</c:v>
                </c:pt>
                <c:pt idx="47">
                  <c:v>0.99999999999986477</c:v>
                </c:pt>
                <c:pt idx="48">
                  <c:v>0.99999999999995548</c:v>
                </c:pt>
                <c:pt idx="49">
                  <c:v>0.99999999999998546</c:v>
                </c:pt>
                <c:pt idx="50">
                  <c:v>0.99999999999999523</c:v>
                </c:pt>
                <c:pt idx="51">
                  <c:v>0.99999999999999845</c:v>
                </c:pt>
                <c:pt idx="52">
                  <c:v>0.99999999999999967</c:v>
                </c:pt>
                <c:pt idx="53">
                  <c:v>0.99999999999999978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6.7819638793764625E-12</c:v>
                </c:pt>
                <c:pt idx="6">
                  <c:v>1.5186025825730809E-8</c:v>
                </c:pt>
                <c:pt idx="7">
                  <c:v>2.794052998467134E-6</c:v>
                </c:pt>
                <c:pt idx="8">
                  <c:v>1.082118781621233E-4</c:v>
                </c:pt>
                <c:pt idx="9">
                  <c:v>1.489873557410315E-3</c:v>
                </c:pt>
                <c:pt idx="10">
                  <c:v>1.000068772550089E-2</c:v>
                </c:pt>
                <c:pt idx="11">
                  <c:v>4.0074757700222681E-2</c:v>
                </c:pt>
                <c:pt idx="12">
                  <c:v>0.10990814905137287</c:v>
                </c:pt>
                <c:pt idx="13">
                  <c:v>0.22718180323203108</c:v>
                </c:pt>
                <c:pt idx="14">
                  <c:v>0.37984301100866213</c:v>
                </c:pt>
                <c:pt idx="15">
                  <c:v>0.54199359215938503</c:v>
                </c:pt>
                <c:pt idx="16">
                  <c:v>0.6880584054240273</c:v>
                </c:pt>
                <c:pt idx="17">
                  <c:v>0.80299481362953085</c:v>
                </c:pt>
                <c:pt idx="18">
                  <c:v>0.88383786565591427</c:v>
                </c:pt>
                <c:pt idx="19">
                  <c:v>0.93559553265706996</c:v>
                </c:pt>
                <c:pt idx="20">
                  <c:v>0.96619637735801933</c:v>
                </c:pt>
                <c:pt idx="21">
                  <c:v>0.98310038916950471</c:v>
                </c:pt>
                <c:pt idx="22">
                  <c:v>0.99190839256686636</c:v>
                </c:pt>
                <c:pt idx="23">
                  <c:v>0.99627153333070972</c:v>
                </c:pt>
                <c:pt idx="24">
                  <c:v>0.998339674810373</c:v>
                </c:pt>
                <c:pt idx="25">
                  <c:v>0.9992828337010573</c:v>
                </c:pt>
                <c:pt idx="26">
                  <c:v>0.9996985589018188</c:v>
                </c:pt>
                <c:pt idx="27">
                  <c:v>0.99987636082375519</c:v>
                </c:pt>
                <c:pt idx="28">
                  <c:v>0.9999503929417024</c:v>
                </c:pt>
                <c:pt idx="29">
                  <c:v>0.99998048825496733</c:v>
                </c:pt>
                <c:pt idx="30">
                  <c:v>0.99999246240462003</c:v>
                </c:pt>
                <c:pt idx="31">
                  <c:v>0.99999713532524392</c:v>
                </c:pt>
                <c:pt idx="32">
                  <c:v>0.99999892734112295</c:v>
                </c:pt>
                <c:pt idx="33">
                  <c:v>0.99999960376083608</c:v>
                </c:pt>
                <c:pt idx="34">
                  <c:v>0.99999985543419001</c:v>
                </c:pt>
                <c:pt idx="35">
                  <c:v>0.99999994785235502</c:v>
                </c:pt>
                <c:pt idx="36">
                  <c:v>0.99999998138488499</c:v>
                </c:pt>
                <c:pt idx="37">
                  <c:v>0.99999999341860157</c:v>
                </c:pt>
                <c:pt idx="38">
                  <c:v>0.99999999769370285</c:v>
                </c:pt>
                <c:pt idx="39">
                  <c:v>0.99999999919841764</c:v>
                </c:pt>
                <c:pt idx="40">
                  <c:v>0.99999999972350984</c:v>
                </c:pt>
                <c:pt idx="41">
                  <c:v>0.99999999990530031</c:v>
                </c:pt>
                <c:pt idx="42">
                  <c:v>0.99999999996777666</c:v>
                </c:pt>
                <c:pt idx="43">
                  <c:v>0.99999999998910205</c:v>
                </c:pt>
                <c:pt idx="44">
                  <c:v>0.99999999999633526</c:v>
                </c:pt>
                <c:pt idx="45">
                  <c:v>0.9999999999987742</c:v>
                </c:pt>
                <c:pt idx="46">
                  <c:v>0.9999999999995921</c:v>
                </c:pt>
                <c:pt idx="47">
                  <c:v>0.99999999999986477</c:v>
                </c:pt>
                <c:pt idx="48">
                  <c:v>0.99999999999995537</c:v>
                </c:pt>
                <c:pt idx="49">
                  <c:v>0.99999999999998535</c:v>
                </c:pt>
                <c:pt idx="50">
                  <c:v>0.99999999999999523</c:v>
                </c:pt>
                <c:pt idx="51">
                  <c:v>0.99999999999999845</c:v>
                </c:pt>
                <c:pt idx="52">
                  <c:v>0.99999999999999967</c:v>
                </c:pt>
                <c:pt idx="53">
                  <c:v>0.99999999999999978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I'!$Q$21:$Q$81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5.5511151231257821E-17</c:v>
                </c:pt>
                <c:pt idx="5">
                  <c:v>3.6135539005499591E-12</c:v>
                </c:pt>
                <c:pt idx="6">
                  <c:v>6.9328556784320483E-9</c:v>
                </c:pt>
                <c:pt idx="7">
                  <c:v>1.2013796775178776E-6</c:v>
                </c:pt>
                <c:pt idx="8">
                  <c:v>4.6436036601038566E-5</c:v>
                </c:pt>
                <c:pt idx="9">
                  <c:v>6.6223413787414032E-4</c:v>
                </c:pt>
                <c:pt idx="10">
                  <c:v>4.7176448829247541E-3</c:v>
                </c:pt>
                <c:pt idx="11">
                  <c:v>2.0378053360932232E-2</c:v>
                </c:pt>
                <c:pt idx="12">
                  <c:v>6.0798348765403187E-2</c:v>
                </c:pt>
                <c:pt idx="13">
                  <c:v>0.13726367670534756</c:v>
                </c:pt>
                <c:pt idx="14">
                  <c:v>0.25059164774350218</c:v>
                </c:pt>
                <c:pt idx="15">
                  <c:v>0.3888192173255694</c:v>
                </c:pt>
                <c:pt idx="16">
                  <c:v>0.53280615538387732</c:v>
                </c:pt>
                <c:pt idx="17">
                  <c:v>0.66458239769696559</c:v>
                </c:pt>
                <c:pt idx="18">
                  <c:v>0.77290199044781127</c:v>
                </c:pt>
                <c:pt idx="19">
                  <c:v>0.85427360397700636</c:v>
                </c:pt>
                <c:pt idx="20">
                  <c:v>0.91091751076425354</c:v>
                </c:pt>
                <c:pt idx="21">
                  <c:v>0.94786623367692335</c:v>
                </c:pt>
                <c:pt idx="22">
                  <c:v>0.97065761868633427</c:v>
                </c:pt>
                <c:pt idx="23">
                  <c:v>0.98405207078834334</c:v>
                </c:pt>
                <c:pt idx="24">
                  <c:v>0.99159893362157914</c:v>
                </c:pt>
                <c:pt idx="25">
                  <c:v>0.99569680549400208</c:v>
                </c:pt>
                <c:pt idx="26">
                  <c:v>0.99785062183626583</c:v>
                </c:pt>
                <c:pt idx="27">
                  <c:v>0.99895047979300311</c:v>
                </c:pt>
                <c:pt idx="28">
                  <c:v>0.99949790530633098</c:v>
                </c:pt>
                <c:pt idx="29">
                  <c:v>0.99976419972677177</c:v>
                </c:pt>
                <c:pt idx="30">
                  <c:v>0.99989110324971331</c:v>
                </c:pt>
                <c:pt idx="31">
                  <c:v>0.99995047100885615</c:v>
                </c:pt>
                <c:pt idx="32">
                  <c:v>0.99997778403066717</c:v>
                </c:pt>
                <c:pt idx="33">
                  <c:v>0.99999016092084025</c:v>
                </c:pt>
                <c:pt idx="34">
                  <c:v>0.99999569282497791</c:v>
                </c:pt>
                <c:pt idx="35">
                  <c:v>0.9999981344992368</c:v>
                </c:pt>
                <c:pt idx="36">
                  <c:v>0.99999919991551944</c:v>
                </c:pt>
                <c:pt idx="37">
                  <c:v>0.99999965994558238</c:v>
                </c:pt>
                <c:pt idx="38">
                  <c:v>0.99999985667087965</c:v>
                </c:pt>
                <c:pt idx="39">
                  <c:v>0.99999994005323722</c:v>
                </c:pt>
                <c:pt idx="40">
                  <c:v>0.99999997510637351</c:v>
                </c:pt>
                <c:pt idx="41">
                  <c:v>0.99999998973108473</c:v>
                </c:pt>
                <c:pt idx="42">
                  <c:v>0.99999999579004628</c:v>
                </c:pt>
                <c:pt idx="43">
                  <c:v>0.99999999828394714</c:v>
                </c:pt>
                <c:pt idx="44">
                  <c:v>0.99999999930425099</c:v>
                </c:pt>
                <c:pt idx="45">
                  <c:v>0.99999999971932951</c:v>
                </c:pt>
                <c:pt idx="46">
                  <c:v>0.99999999988730537</c:v>
                </c:pt>
                <c:pt idx="47">
                  <c:v>0.99999999995494926</c:v>
                </c:pt>
                <c:pt idx="48">
                  <c:v>0.99999999998206457</c:v>
                </c:pt>
                <c:pt idx="49">
                  <c:v>0.99999999999288713</c:v>
                </c:pt>
                <c:pt idx="50">
                  <c:v>0.99999999999718947</c:v>
                </c:pt>
                <c:pt idx="51">
                  <c:v>0.99999999999889322</c:v>
                </c:pt>
                <c:pt idx="52">
                  <c:v>0.99999999999956546</c:v>
                </c:pt>
                <c:pt idx="53">
                  <c:v>0.99999999999983002</c:v>
                </c:pt>
                <c:pt idx="54">
                  <c:v>0.9999999999999335</c:v>
                </c:pt>
                <c:pt idx="55">
                  <c:v>0.99999999999997424</c:v>
                </c:pt>
                <c:pt idx="56">
                  <c:v>0.9999999999999899</c:v>
                </c:pt>
                <c:pt idx="57">
                  <c:v>0.99999999999999611</c:v>
                </c:pt>
                <c:pt idx="58">
                  <c:v>0.99999999999999845</c:v>
                </c:pt>
                <c:pt idx="59">
                  <c:v>0.99999999999999933</c:v>
                </c:pt>
                <c:pt idx="60">
                  <c:v>0.99999999999999967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I'!$AA$21:$AA$81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1.6098233857064768E-15</c:v>
                </c:pt>
                <c:pt idx="5">
                  <c:v>4.4488135397813267E-11</c:v>
                </c:pt>
                <c:pt idx="6">
                  <c:v>3.2388690673901266E-8</c:v>
                </c:pt>
                <c:pt idx="7">
                  <c:v>2.9800567575843924E-6</c:v>
                </c:pt>
                <c:pt idx="8">
                  <c:v>7.5385730719523814E-5</c:v>
                </c:pt>
                <c:pt idx="9">
                  <c:v>8.0811169543681949E-4</c:v>
                </c:pt>
                <c:pt idx="10">
                  <c:v>4.762251608772583E-3</c:v>
                </c:pt>
                <c:pt idx="11">
                  <c:v>1.8219700004974859E-2</c:v>
                </c:pt>
                <c:pt idx="12">
                  <c:v>5.0594238688449034E-2</c:v>
                </c:pt>
                <c:pt idx="13">
                  <c:v>0.11023522947282921</c:v>
                </c:pt>
                <c:pt idx="14">
                  <c:v>0.1993664958795951</c:v>
                </c:pt>
                <c:pt idx="15">
                  <c:v>0.31211261706484478</c:v>
                </c:pt>
                <c:pt idx="16">
                  <c:v>0.43673685985947991</c:v>
                </c:pt>
                <c:pt idx="17">
                  <c:v>0.56007827780556385</c:v>
                </c:pt>
                <c:pt idx="18">
                  <c:v>0.67146328457585225</c:v>
                </c:pt>
                <c:pt idx="19">
                  <c:v>0.76461979405987934</c:v>
                </c:pt>
                <c:pt idx="20">
                  <c:v>0.83763522167470361</c:v>
                </c:pt>
                <c:pt idx="21">
                  <c:v>0.89178288180863963</c:v>
                </c:pt>
                <c:pt idx="22">
                  <c:v>0.93007330290169099</c:v>
                </c:pt>
                <c:pt idx="23">
                  <c:v>0.95605839245540292</c:v>
                </c:pt>
                <c:pt idx="24">
                  <c:v>0.97307174611734459</c:v>
                </c:pt>
                <c:pt idx="25">
                  <c:v>0.98386660281669969</c:v>
                </c:pt>
                <c:pt idx="26">
                  <c:v>0.99052900981531444</c:v>
                </c:pt>
                <c:pt idx="27">
                  <c:v>0.9945414818911873</c:v>
                </c:pt>
                <c:pt idx="28">
                  <c:v>0.99690597069616316</c:v>
                </c:pt>
                <c:pt idx="29">
                  <c:v>0.99827249784351269</c:v>
                </c:pt>
                <c:pt idx="30">
                  <c:v>0.99904861637849618</c:v>
                </c:pt>
                <c:pt idx="31">
                  <c:v>0.99948255135730779</c:v>
                </c:pt>
                <c:pt idx="32">
                  <c:v>0.99972175544483843</c:v>
                </c:pt>
                <c:pt idx="33">
                  <c:v>0.9998519337484173</c:v>
                </c:pt>
                <c:pt idx="34">
                  <c:v>0.99992195720612242</c:v>
                </c:pt>
                <c:pt idx="35">
                  <c:v>0.99995922491934397</c:v>
                </c:pt>
                <c:pt idx="36">
                  <c:v>0.99997886775671885</c:v>
                </c:pt>
                <c:pt idx="37">
                  <c:v>0.9999891292839922</c:v>
                </c:pt>
                <c:pt idx="38">
                  <c:v>0.99999444634793955</c:v>
                </c:pt>
                <c:pt idx="39">
                  <c:v>0.99999718077566979</c:v>
                </c:pt>
                <c:pt idx="40">
                  <c:v>0.99999857730260344</c:v>
                </c:pt>
                <c:pt idx="41">
                  <c:v>0.99999928598029941</c:v>
                </c:pt>
                <c:pt idx="42">
                  <c:v>0.99999964347591874</c:v>
                </c:pt>
                <c:pt idx="43">
                  <c:v>0.99999982282598476</c:v>
                </c:pt>
                <c:pt idx="44">
                  <c:v>0.99999991234394336</c:v>
                </c:pt>
                <c:pt idx="45">
                  <c:v>0.99999995681220721</c:v>
                </c:pt>
                <c:pt idx="46">
                  <c:v>0.99999997880404001</c:v>
                </c:pt>
                <c:pt idx="47">
                  <c:v>0.99999998963511549</c:v>
                </c:pt>
                <c:pt idx="48">
                  <c:v>0.99999999494882008</c:v>
                </c:pt>
                <c:pt idx="49">
                  <c:v>0.99999999754626212</c:v>
                </c:pt>
                <c:pt idx="50">
                  <c:v>0.99999999881162549</c:v>
                </c:pt>
                <c:pt idx="51">
                  <c:v>0.99999999942608853</c:v>
                </c:pt>
                <c:pt idx="52">
                  <c:v>0.99999999972357723</c:v>
                </c:pt>
                <c:pt idx="53">
                  <c:v>0.99999999986719745</c:v>
                </c:pt>
                <c:pt idx="54">
                  <c:v>0.99999999993634969</c:v>
                </c:pt>
                <c:pt idx="55">
                  <c:v>0.9999999999695619</c:v>
                </c:pt>
                <c:pt idx="56">
                  <c:v>0.9999999999854754</c:v>
                </c:pt>
                <c:pt idx="57">
                  <c:v>0.99999999999308309</c:v>
                </c:pt>
                <c:pt idx="58">
                  <c:v>0.99999999999671219</c:v>
                </c:pt>
                <c:pt idx="59">
                  <c:v>0.99999999999844003</c:v>
                </c:pt>
                <c:pt idx="60">
                  <c:v>0.99999999999926126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6.7819638793764617E-12</c:v>
                </c:pt>
                <c:pt idx="6">
                  <c:v>1.5186025825730809E-8</c:v>
                </c:pt>
                <c:pt idx="7">
                  <c:v>2.7940529985781559E-6</c:v>
                </c:pt>
                <c:pt idx="8">
                  <c:v>1.0821187816595357E-4</c:v>
                </c:pt>
                <c:pt idx="9">
                  <c:v>1.4898735574450648E-3</c:v>
                </c:pt>
                <c:pt idx="10">
                  <c:v>1.0000687725650492E-2</c:v>
                </c:pt>
                <c:pt idx="11">
                  <c:v>4.0074757700587049E-2</c:v>
                </c:pt>
                <c:pt idx="12">
                  <c:v>0.10990814905192919</c:v>
                </c:pt>
                <c:pt idx="13">
                  <c:v>0.22718180323257528</c:v>
                </c:pt>
                <c:pt idx="14">
                  <c:v>0.37984301100894297</c:v>
                </c:pt>
                <c:pt idx="15">
                  <c:v>0.54199359215928411</c:v>
                </c:pt>
                <c:pt idx="16">
                  <c:v>0.68805840542360863</c:v>
                </c:pt>
                <c:pt idx="17">
                  <c:v>0.80299481362896019</c:v>
                </c:pt>
                <c:pt idx="18">
                  <c:v>0.88383786565535072</c:v>
                </c:pt>
                <c:pt idx="19">
                  <c:v>0.93559553265660855</c:v>
                </c:pt>
                <c:pt idx="20">
                  <c:v>0.96619637735768815</c:v>
                </c:pt>
                <c:pt idx="21">
                  <c:v>0.98310038916928988</c:v>
                </c:pt>
                <c:pt idx="22">
                  <c:v>0.99190839256673768</c:v>
                </c:pt>
                <c:pt idx="23">
                  <c:v>0.99627153333063789</c:v>
                </c:pt>
                <c:pt idx="24">
                  <c:v>0.99833967481033503</c:v>
                </c:pt>
                <c:pt idx="25">
                  <c:v>0.99928283370103821</c:v>
                </c:pt>
                <c:pt idx="26">
                  <c:v>0.9996985589018097</c:v>
                </c:pt>
                <c:pt idx="27">
                  <c:v>0.99987636082375086</c:v>
                </c:pt>
                <c:pt idx="28">
                  <c:v>0.99995039294170052</c:v>
                </c:pt>
                <c:pt idx="29">
                  <c:v>0.99998048825496644</c:v>
                </c:pt>
                <c:pt idx="30">
                  <c:v>0.9999924624046197</c:v>
                </c:pt>
                <c:pt idx="31">
                  <c:v>0.9999971353252437</c:v>
                </c:pt>
                <c:pt idx="32">
                  <c:v>0.99999892734112283</c:v>
                </c:pt>
                <c:pt idx="33">
                  <c:v>0.99999960376083608</c:v>
                </c:pt>
                <c:pt idx="34">
                  <c:v>0.9999998554341899</c:v>
                </c:pt>
                <c:pt idx="35">
                  <c:v>0.99999994785235502</c:v>
                </c:pt>
                <c:pt idx="36">
                  <c:v>0.99999998138488499</c:v>
                </c:pt>
                <c:pt idx="37">
                  <c:v>0.99999999341860146</c:v>
                </c:pt>
                <c:pt idx="38">
                  <c:v>0.99999999769370274</c:v>
                </c:pt>
                <c:pt idx="39">
                  <c:v>0.99999999919841753</c:v>
                </c:pt>
                <c:pt idx="40">
                  <c:v>0.99999999972350972</c:v>
                </c:pt>
                <c:pt idx="41">
                  <c:v>0.9999999999053002</c:v>
                </c:pt>
                <c:pt idx="42">
                  <c:v>0.99999999996777655</c:v>
                </c:pt>
                <c:pt idx="43">
                  <c:v>0.99999999998910194</c:v>
                </c:pt>
                <c:pt idx="44">
                  <c:v>0.99999999999633515</c:v>
                </c:pt>
                <c:pt idx="45">
                  <c:v>0.99999999999877409</c:v>
                </c:pt>
                <c:pt idx="46">
                  <c:v>0.99999999999959199</c:v>
                </c:pt>
                <c:pt idx="47">
                  <c:v>0.99999999999986466</c:v>
                </c:pt>
                <c:pt idx="48">
                  <c:v>0.99999999999995526</c:v>
                </c:pt>
                <c:pt idx="49">
                  <c:v>0.99999999999998535</c:v>
                </c:pt>
                <c:pt idx="50">
                  <c:v>0.99999999999999512</c:v>
                </c:pt>
                <c:pt idx="51">
                  <c:v>0.99999999999999833</c:v>
                </c:pt>
                <c:pt idx="52">
                  <c:v>0.99999999999999956</c:v>
                </c:pt>
                <c:pt idx="53">
                  <c:v>0.99999999999999967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2.8563928999858484E-11</c:v>
                </c:pt>
                <c:pt idx="4">
                  <c:v>3.5728935920964482E-8</c:v>
                </c:pt>
                <c:pt idx="5">
                  <c:v>2.5218859171505237E-6</c:v>
                </c:pt>
                <c:pt idx="6">
                  <c:v>4.2132067542000044E-5</c:v>
                </c:pt>
                <c:pt idx="7">
                  <c:v>3.0838705988406318E-4</c:v>
                </c:pt>
                <c:pt idx="8">
                  <c:v>1.3463533330390074E-3</c:v>
                </c:pt>
                <c:pt idx="9">
                  <c:v>4.1628674214594921E-3</c:v>
                </c:pt>
                <c:pt idx="10">
                  <c:v>1.0107579458717819E-2</c:v>
                </c:pt>
                <c:pt idx="11">
                  <c:v>2.0583861415367274E-2</c:v>
                </c:pt>
                <c:pt idx="12">
                  <c:v>3.6740463216465118E-2</c:v>
                </c:pt>
                <c:pt idx="13">
                  <c:v>5.9260327092649223E-2</c:v>
                </c:pt>
                <c:pt idx="14">
                  <c:v>8.8284083042388092E-2</c:v>
                </c:pt>
                <c:pt idx="15">
                  <c:v>0.12344760388559593</c:v>
                </c:pt>
                <c:pt idx="16">
                  <c:v>0.1639893267309965</c:v>
                </c:pt>
                <c:pt idx="17">
                  <c:v>0.20888564009219915</c:v>
                </c:pt>
                <c:pt idx="18">
                  <c:v>0.25698175090875242</c:v>
                </c:pt>
                <c:pt idx="19">
                  <c:v>0.30710254449118968</c:v>
                </c:pt>
                <c:pt idx="20">
                  <c:v>0.3581352253571442</c:v>
                </c:pt>
                <c:pt idx="21">
                  <c:v>0.40908414787007535</c:v>
                </c:pt>
                <c:pt idx="22">
                  <c:v>0.4591014794426872</c:v>
                </c:pt>
                <c:pt idx="23">
                  <c:v>0.50749887190360854</c:v>
                </c:pt>
                <c:pt idx="24">
                  <c:v>0.55374541074853123</c:v>
                </c:pt>
                <c:pt idx="25">
                  <c:v>0.59745650725666877</c:v>
                </c:pt>
                <c:pt idx="26">
                  <c:v>0.63837749780341935</c:v>
                </c:pt>
                <c:pt idx="27">
                  <c:v>0.67636478868710115</c:v>
                </c:pt>
                <c:pt idx="28">
                  <c:v>0.71136654035340585</c:v>
                </c:pt>
                <c:pt idx="29">
                  <c:v>0.74340422990299782</c:v>
                </c:pt>
                <c:pt idx="30">
                  <c:v>0.77255584444897185</c:v>
                </c:pt>
                <c:pt idx="31">
                  <c:v>0.79894116531190773</c:v>
                </c:pt>
                <c:pt idx="32">
                  <c:v>0.82270919960203537</c:v>
                </c:pt>
                <c:pt idx="33">
                  <c:v>0.84402767772666409</c:v>
                </c:pt>
                <c:pt idx="34">
                  <c:v>0.86307514882447722</c:v>
                </c:pt>
                <c:pt idx="35">
                  <c:v>0.8800335787191973</c:v>
                </c:pt>
                <c:pt idx="36">
                  <c:v>0.89508369615145478</c:v>
                </c:pt>
                <c:pt idx="37">
                  <c:v>0.90840131818513947</c:v>
                </c:pt>
                <c:pt idx="38">
                  <c:v>0.92015438526176696</c:v>
                </c:pt>
                <c:pt idx="39">
                  <c:v>0.9305013680947043</c:v>
                </c:pt>
                <c:pt idx="40">
                  <c:v>0.93959002015250692</c:v>
                </c:pt>
                <c:pt idx="41">
                  <c:v>0.947556878405591</c:v>
                </c:pt>
                <c:pt idx="42">
                  <c:v>0.95452710209059477</c:v>
                </c:pt>
                <c:pt idx="43">
                  <c:v>0.96061463912174461</c:v>
                </c:pt>
                <c:pt idx="44">
                  <c:v>0.96592261541782165</c:v>
                </c:pt>
                <c:pt idx="45">
                  <c:v>0.97054388267003155</c:v>
                </c:pt>
                <c:pt idx="46">
                  <c:v>0.97456163928923167</c:v>
                </c:pt>
                <c:pt idx="47">
                  <c:v>0.97805015875260015</c:v>
                </c:pt>
                <c:pt idx="48">
                  <c:v>0.98107547675752715</c:v>
                </c:pt>
                <c:pt idx="49">
                  <c:v>0.98369613580819171</c:v>
                </c:pt>
                <c:pt idx="50">
                  <c:v>0.98596386370725542</c:v>
                </c:pt>
                <c:pt idx="51">
                  <c:v>0.9879242536205104</c:v>
                </c:pt>
                <c:pt idx="52">
                  <c:v>0.98961739561847484</c:v>
                </c:pt>
                <c:pt idx="53">
                  <c:v>0.99107845521872895</c:v>
                </c:pt>
                <c:pt idx="54">
                  <c:v>0.99233822091706436</c:v>
                </c:pt>
                <c:pt idx="55">
                  <c:v>0.99342359682522285</c:v>
                </c:pt>
                <c:pt idx="56">
                  <c:v>0.99435805446840786</c:v>
                </c:pt>
                <c:pt idx="57">
                  <c:v>0.99516203524765245</c:v>
                </c:pt>
                <c:pt idx="58">
                  <c:v>0.99585331782858233</c:v>
                </c:pt>
                <c:pt idx="59">
                  <c:v>0.99644734350889286</c:v>
                </c:pt>
                <c:pt idx="60">
                  <c:v>0.99695750650402137</c:v>
                </c:pt>
              </c:numCache>
            </c:numRef>
          </c:yVal>
        </c:ser>
        <c:axId val="62882176"/>
        <c:axId val="62884096"/>
      </c:scatterChart>
      <c:valAx>
        <c:axId val="62882176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62884096"/>
        <c:crosses val="autoZero"/>
        <c:crossBetween val="midCat"/>
        <c:majorUnit val="200"/>
      </c:valAx>
      <c:valAx>
        <c:axId val="62884096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62882176"/>
        <c:crosses val="autoZero"/>
        <c:crossBetween val="midCat"/>
        <c:majorUnit val="0.30000000000000021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II'!$V$14:$AK$14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II'!$V$15:$AK$15</c:f>
              <c:numCache>
                <c:formatCode>0.0</c:formatCode>
                <c:ptCount val="16"/>
                <c:pt idx="0">
                  <c:v>0</c:v>
                </c:pt>
                <c:pt idx="1">
                  <c:v>6.107491856677525E-4</c:v>
                </c:pt>
                <c:pt idx="2">
                  <c:v>0</c:v>
                </c:pt>
                <c:pt idx="3">
                  <c:v>2.931596091205212E-2</c:v>
                </c:pt>
                <c:pt idx="4">
                  <c:v>0.125814332247557</c:v>
                </c:pt>
                <c:pt idx="5">
                  <c:v>0.34263029315960913</c:v>
                </c:pt>
                <c:pt idx="6">
                  <c:v>0.52829804560260585</c:v>
                </c:pt>
                <c:pt idx="7">
                  <c:v>0.84894136807817588</c:v>
                </c:pt>
                <c:pt idx="8">
                  <c:v>0.9240635179153095</c:v>
                </c:pt>
                <c:pt idx="9">
                  <c:v>0.95582247557003264</c:v>
                </c:pt>
                <c:pt idx="10">
                  <c:v>0.99063517915309451</c:v>
                </c:pt>
                <c:pt idx="11">
                  <c:v>0.97231270358306199</c:v>
                </c:pt>
                <c:pt idx="12">
                  <c:v>0.99124592833876224</c:v>
                </c:pt>
                <c:pt idx="13">
                  <c:v>1.0089576547231272</c:v>
                </c:pt>
                <c:pt idx="14">
                  <c:v>1.0071254071661238</c:v>
                </c:pt>
                <c:pt idx="15">
                  <c:v>0.9924674267100978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0.22300884955752212</c:v>
                </c:pt>
                <c:pt idx="4">
                  <c:v>0.70088495575221244</c:v>
                </c:pt>
                <c:pt idx="5">
                  <c:v>0.87433628318584067</c:v>
                </c:pt>
                <c:pt idx="6">
                  <c:v>0.95929203539823016</c:v>
                </c:pt>
                <c:pt idx="7">
                  <c:v>0.96814159292035407</c:v>
                </c:pt>
                <c:pt idx="8">
                  <c:v>0.9787610619469026</c:v>
                </c:pt>
                <c:pt idx="9">
                  <c:v>1.0353982300884956</c:v>
                </c:pt>
                <c:pt idx="10">
                  <c:v>1.0088495575221239</c:v>
                </c:pt>
                <c:pt idx="11">
                  <c:v>0.99292035398230094</c:v>
                </c:pt>
                <c:pt idx="12">
                  <c:v>1.0424778761061946</c:v>
                </c:pt>
                <c:pt idx="13">
                  <c:v>1.0106194690265486</c:v>
                </c:pt>
                <c:pt idx="14">
                  <c:v>1.0353982300884956</c:v>
                </c:pt>
                <c:pt idx="15">
                  <c:v>1.0053097345132742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0.18270676691729321</c:v>
                </c:pt>
                <c:pt idx="4">
                  <c:v>0.72631578947368425</c:v>
                </c:pt>
                <c:pt idx="5">
                  <c:v>0.79398496240601502</c:v>
                </c:pt>
                <c:pt idx="6">
                  <c:v>0.89774436090225551</c:v>
                </c:pt>
                <c:pt idx="7">
                  <c:v>0.93609022556390975</c:v>
                </c:pt>
                <c:pt idx="8">
                  <c:v>0.94285714285714273</c:v>
                </c:pt>
                <c:pt idx="9">
                  <c:v>1.0082706766917293</c:v>
                </c:pt>
                <c:pt idx="10">
                  <c:v>1.044360902255639</c:v>
                </c:pt>
                <c:pt idx="11">
                  <c:v>1.0105263157894735</c:v>
                </c:pt>
                <c:pt idx="12">
                  <c:v>1.1368421052631579</c:v>
                </c:pt>
                <c:pt idx="13">
                  <c:v>1.0962406015037593</c:v>
                </c:pt>
                <c:pt idx="14">
                  <c:v>1.1300751879699247</c:v>
                </c:pt>
                <c:pt idx="15">
                  <c:v>1.0466165413533834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0.31904761904761908</c:v>
                </c:pt>
                <c:pt idx="4">
                  <c:v>0.79523809523809519</c:v>
                </c:pt>
                <c:pt idx="5">
                  <c:v>0.76190476190476186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0.96666666666666667</c:v>
                </c:pt>
                <c:pt idx="10">
                  <c:v>0.96190476190476182</c:v>
                </c:pt>
                <c:pt idx="11">
                  <c:v>0.95238095238095233</c:v>
                </c:pt>
                <c:pt idx="12">
                  <c:v>1.0761904761904764</c:v>
                </c:pt>
                <c:pt idx="13">
                  <c:v>0.99047619047619051</c:v>
                </c:pt>
                <c:pt idx="14">
                  <c:v>1.0333333333333332</c:v>
                </c:pt>
                <c:pt idx="15">
                  <c:v>1.0095238095238095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II'!$V$30:$AK$30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II'!$V$31:$AK$31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6.0242534880688488E-2</c:v>
                </c:pt>
                <c:pt idx="3">
                  <c:v>0.17485982527056984</c:v>
                </c:pt>
                <c:pt idx="4">
                  <c:v>0.63958795149302383</c:v>
                </c:pt>
                <c:pt idx="5">
                  <c:v>0.83635415308384409</c:v>
                </c:pt>
                <c:pt idx="6">
                  <c:v>1.0182553136002086</c:v>
                </c:pt>
                <c:pt idx="7">
                  <c:v>1.0213847959316731</c:v>
                </c:pt>
                <c:pt idx="8">
                  <c:v>1.0100404224801147</c:v>
                </c:pt>
                <c:pt idx="9">
                  <c:v>1.0147346459773112</c:v>
                </c:pt>
                <c:pt idx="10">
                  <c:v>1.0159082018516103</c:v>
                </c:pt>
                <c:pt idx="11">
                  <c:v>0.98343982266266794</c:v>
                </c:pt>
                <c:pt idx="12">
                  <c:v>0.98343982266266794</c:v>
                </c:pt>
                <c:pt idx="13">
                  <c:v>1.0245142782631373</c:v>
                </c:pt>
                <c:pt idx="14">
                  <c:v>1.0053461989829182</c:v>
                </c:pt>
                <c:pt idx="15">
                  <c:v>0.9951753814056592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II'!$V$30:$AK$30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II'!$V$41:$AK$41</c:f>
              <c:numCache>
                <c:formatCode>0.0</c:formatCode>
                <c:ptCount val="16"/>
                <c:pt idx="0">
                  <c:v>0</c:v>
                </c:pt>
                <c:pt idx="1">
                  <c:v>1.7913557284345272E-3</c:v>
                </c:pt>
                <c:pt idx="2">
                  <c:v>4.7420228056483812E-2</c:v>
                </c:pt>
                <c:pt idx="3">
                  <c:v>0.15206244192881016</c:v>
                </c:pt>
                <c:pt idx="4">
                  <c:v>0.54930402450033844</c:v>
                </c:pt>
                <c:pt idx="5">
                  <c:v>0.72827060152035394</c:v>
                </c:pt>
                <c:pt idx="6">
                  <c:v>0.84470872386859819</c:v>
                </c:pt>
                <c:pt idx="7">
                  <c:v>0.85697782065014039</c:v>
                </c:pt>
                <c:pt idx="8">
                  <c:v>0.87414779631136197</c:v>
                </c:pt>
                <c:pt idx="9">
                  <c:v>0.93596646852469678</c:v>
                </c:pt>
                <c:pt idx="10">
                  <c:v>1.0116089990951962</c:v>
                </c:pt>
                <c:pt idx="11">
                  <c:v>1.0997234214353624</c:v>
                </c:pt>
                <c:pt idx="12">
                  <c:v>1.0468615278642004</c:v>
                </c:pt>
                <c:pt idx="13">
                  <c:v>1.0853249772785114</c:v>
                </c:pt>
                <c:pt idx="14">
                  <c:v>1.0414536615142094</c:v>
                </c:pt>
                <c:pt idx="15">
                  <c:v>1.0013678521949008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II'!$V$44:$AK$44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0.13773087071240106</c:v>
                </c:pt>
                <c:pt idx="4">
                  <c:v>0.76464379947229555</c:v>
                </c:pt>
                <c:pt idx="5">
                  <c:v>0.97203166226912929</c:v>
                </c:pt>
                <c:pt idx="6">
                  <c:v>0.67440633245382586</c:v>
                </c:pt>
                <c:pt idx="7">
                  <c:v>0.95224274406332454</c:v>
                </c:pt>
                <c:pt idx="8">
                  <c:v>0.93007915567282329</c:v>
                </c:pt>
                <c:pt idx="9">
                  <c:v>0.65145118733509233</c:v>
                </c:pt>
                <c:pt idx="10">
                  <c:v>0.81530343007915573</c:v>
                </c:pt>
                <c:pt idx="11">
                  <c:v>0.97124010554089713</c:v>
                </c:pt>
                <c:pt idx="12">
                  <c:v>0.97757255936675469</c:v>
                </c:pt>
                <c:pt idx="13">
                  <c:v>1.0345646437994722</c:v>
                </c:pt>
                <c:pt idx="14">
                  <c:v>1.1303430079155674</c:v>
                </c:pt>
                <c:pt idx="15">
                  <c:v>1.1770448548812664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II'!$V$44:$AK$44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0.13415233415233416</c:v>
                </c:pt>
                <c:pt idx="5">
                  <c:v>0.25503685503685508</c:v>
                </c:pt>
                <c:pt idx="6">
                  <c:v>0.5823095823095823</c:v>
                </c:pt>
                <c:pt idx="7">
                  <c:v>0.60000000000000009</c:v>
                </c:pt>
                <c:pt idx="8">
                  <c:v>0.61621621621621625</c:v>
                </c:pt>
                <c:pt idx="9">
                  <c:v>0.68108108108108112</c:v>
                </c:pt>
                <c:pt idx="10">
                  <c:v>0.74447174447174458</c:v>
                </c:pt>
                <c:pt idx="11">
                  <c:v>0.83734643734643732</c:v>
                </c:pt>
                <c:pt idx="12">
                  <c:v>0.91253071253071261</c:v>
                </c:pt>
                <c:pt idx="13">
                  <c:v>0.93316953316953322</c:v>
                </c:pt>
                <c:pt idx="14">
                  <c:v>1.0437346437346438</c:v>
                </c:pt>
                <c:pt idx="15">
                  <c:v>1.0511056511056511</c:v>
                </c:pt>
              </c:numCache>
            </c:numRef>
          </c:yVal>
        </c:ser>
        <c:axId val="62967808"/>
        <c:axId val="62969728"/>
      </c:scatterChart>
      <c:valAx>
        <c:axId val="62967808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62969728"/>
        <c:crosses val="autoZero"/>
        <c:crossBetween val="midCat"/>
        <c:majorUnit val="200"/>
      </c:valAx>
      <c:valAx>
        <c:axId val="62969728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62967808"/>
        <c:crosses val="autoZero"/>
        <c:crossBetween val="midCat"/>
        <c:majorUnit val="0.30000000000000021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3.6748382115092676E-13</c:v>
                </c:pt>
                <c:pt idx="6">
                  <c:v>1.8496200682172057E-9</c:v>
                </c:pt>
                <c:pt idx="7">
                  <c:v>5.951867013131994E-7</c:v>
                </c:pt>
                <c:pt idx="8">
                  <c:v>3.4456973686480818E-5</c:v>
                </c:pt>
                <c:pt idx="9">
                  <c:v>6.3851690379035364E-4</c:v>
                </c:pt>
                <c:pt idx="10">
                  <c:v>5.3589073593219285E-3</c:v>
                </c:pt>
                <c:pt idx="11">
                  <c:v>2.5442878195118309E-2</c:v>
                </c:pt>
                <c:pt idx="12">
                  <c:v>7.9386885372546123E-2</c:v>
                </c:pt>
                <c:pt idx="13">
                  <c:v>0.1809209999277461</c:v>
                </c:pt>
                <c:pt idx="14">
                  <c:v>0.32537909871268506</c:v>
                </c:pt>
                <c:pt idx="15">
                  <c:v>0.48970007630619128</c:v>
                </c:pt>
                <c:pt idx="16">
                  <c:v>0.64560013396557336</c:v>
                </c:pt>
                <c:pt idx="17">
                  <c:v>0.7730382518215535</c:v>
                </c:pt>
                <c:pt idx="18">
                  <c:v>0.86508857030519326</c:v>
                </c:pt>
                <c:pt idx="19">
                  <c:v>0.92502390558926539</c:v>
                </c:pt>
                <c:pt idx="20">
                  <c:v>0.96076628985013224</c:v>
                </c:pt>
                <c:pt idx="21">
                  <c:v>0.9805410524724999</c:v>
                </c:pt>
                <c:pt idx="22">
                  <c:v>0.99079807453368141</c:v>
                </c:pt>
                <c:pt idx="23">
                  <c:v>0.99582919498060385</c:v>
                </c:pt>
                <c:pt idx="24">
                  <c:v>0.99817967761774407</c:v>
                </c:pt>
                <c:pt idx="25">
                  <c:v>0.99923189790266453</c:v>
                </c:pt>
                <c:pt idx="26">
                  <c:v>0.99968553983000774</c:v>
                </c:pt>
                <c:pt idx="27">
                  <c:v>0.99987470621034313</c:v>
                </c:pt>
                <c:pt idx="28">
                  <c:v>0.99995128250675225</c:v>
                </c:pt>
                <c:pt idx="29">
                  <c:v>0.99998147056754283</c:v>
                </c:pt>
                <c:pt idx="30">
                  <c:v>0.99999309176109852</c:v>
                </c:pt>
                <c:pt idx="31">
                  <c:v>0.99999747070282041</c:v>
                </c:pt>
                <c:pt idx="32">
                  <c:v>0.99999908910882906</c:v>
                </c:pt>
                <c:pt idx="33">
                  <c:v>0.9999996768574676</c:v>
                </c:pt>
                <c:pt idx="34">
                  <c:v>0.99999988693184139</c:v>
                </c:pt>
                <c:pt idx="35">
                  <c:v>0.99999996093369348</c:v>
                </c:pt>
                <c:pt idx="36">
                  <c:v>0.99999998665787693</c:v>
                </c:pt>
                <c:pt idx="37">
                  <c:v>0.99999999549176166</c:v>
                </c:pt>
                <c:pt idx="38">
                  <c:v>0.99999999849163446</c:v>
                </c:pt>
                <c:pt idx="39">
                  <c:v>0.99999999949991103</c:v>
                </c:pt>
                <c:pt idx="40">
                  <c:v>0.99999999983559273</c:v>
                </c:pt>
                <c:pt idx="41">
                  <c:v>0.9999999999463719</c:v>
                </c:pt>
                <c:pt idx="42">
                  <c:v>0.99999999998263389</c:v>
                </c:pt>
                <c:pt idx="43">
                  <c:v>0.99999999999441436</c:v>
                </c:pt>
                <c:pt idx="44">
                  <c:v>0.99999999999821465</c:v>
                </c:pt>
                <c:pt idx="45">
                  <c:v>0.99999999999943268</c:v>
                </c:pt>
                <c:pt idx="46">
                  <c:v>0.9999999999998207</c:v>
                </c:pt>
                <c:pt idx="47">
                  <c:v>0.99999999999994349</c:v>
                </c:pt>
                <c:pt idx="48">
                  <c:v>0.99999999999998235</c:v>
                </c:pt>
                <c:pt idx="49">
                  <c:v>0.99999999999999434</c:v>
                </c:pt>
                <c:pt idx="50">
                  <c:v>0.99999999999999811</c:v>
                </c:pt>
                <c:pt idx="51">
                  <c:v>0.99999999999999944</c:v>
                </c:pt>
                <c:pt idx="52">
                  <c:v>0.99999999999999967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3.6748382115092681E-13</c:v>
                </c:pt>
                <c:pt idx="6">
                  <c:v>1.8496200682172059E-9</c:v>
                </c:pt>
                <c:pt idx="7">
                  <c:v>5.9518669914826461E-7</c:v>
                </c:pt>
                <c:pt idx="8">
                  <c:v>3.4456973600494045E-5</c:v>
                </c:pt>
                <c:pt idx="9">
                  <c:v>6.3851690272070938E-4</c:v>
                </c:pt>
                <c:pt idx="10">
                  <c:v>5.3589073534724974E-3</c:v>
                </c:pt>
                <c:pt idx="11">
                  <c:v>2.5442878177858452E-2</c:v>
                </c:pt>
                <c:pt idx="12">
                  <c:v>7.9386885341501734E-2</c:v>
                </c:pt>
                <c:pt idx="13">
                  <c:v>0.18092099989196903</c:v>
                </c:pt>
                <c:pt idx="14">
                  <c:v>0.32537909868838849</c:v>
                </c:pt>
                <c:pt idx="15">
                  <c:v>0.48970007630465651</c:v>
                </c:pt>
                <c:pt idx="16">
                  <c:v>0.64560013398628435</c:v>
                </c:pt>
                <c:pt idx="17">
                  <c:v>0.77303825185519437</c:v>
                </c:pt>
                <c:pt idx="18">
                  <c:v>0.86508857034088638</c:v>
                </c:pt>
                <c:pt idx="19">
                  <c:v>0.92502390561963355</c:v>
                </c:pt>
                <c:pt idx="20">
                  <c:v>0.96076628987238044</c:v>
                </c:pt>
                <c:pt idx="21">
                  <c:v>0.98054105248705969</c:v>
                </c:pt>
                <c:pt idx="22">
                  <c:v>0.99079807454238933</c:v>
                </c:pt>
                <c:pt idx="23">
                  <c:v>0.99582919498543965</c:v>
                </c:pt>
                <c:pt idx="24">
                  <c:v>0.99817967762026683</c:v>
                </c:pt>
                <c:pt idx="25">
                  <c:v>0.99923189790391187</c:v>
                </c:pt>
                <c:pt idx="26">
                  <c:v>0.99968553983059694</c:v>
                </c:pt>
                <c:pt idx="27">
                  <c:v>0.99987470621061014</c:v>
                </c:pt>
                <c:pt idx="28">
                  <c:v>0.99995128250686927</c:v>
                </c:pt>
                <c:pt idx="29">
                  <c:v>0.99998147056759246</c:v>
                </c:pt>
                <c:pt idx="30">
                  <c:v>0.99999309176111906</c:v>
                </c:pt>
                <c:pt idx="31">
                  <c:v>0.99999747070282885</c:v>
                </c:pt>
                <c:pt idx="32">
                  <c:v>0.99999908910883251</c:v>
                </c:pt>
                <c:pt idx="33">
                  <c:v>0.99999967685746893</c:v>
                </c:pt>
                <c:pt idx="34">
                  <c:v>0.99999988693184205</c:v>
                </c:pt>
                <c:pt idx="35">
                  <c:v>0.99999996093369381</c:v>
                </c:pt>
                <c:pt idx="36">
                  <c:v>0.99999998665787704</c:v>
                </c:pt>
                <c:pt idx="37">
                  <c:v>0.99999999549176177</c:v>
                </c:pt>
                <c:pt idx="38">
                  <c:v>0.99999999849163457</c:v>
                </c:pt>
                <c:pt idx="39">
                  <c:v>0.99999999949991114</c:v>
                </c:pt>
                <c:pt idx="40">
                  <c:v>0.99999999983559285</c:v>
                </c:pt>
                <c:pt idx="41">
                  <c:v>0.99999999994637201</c:v>
                </c:pt>
                <c:pt idx="42">
                  <c:v>0.99999999998263411</c:v>
                </c:pt>
                <c:pt idx="43">
                  <c:v>0.99999999999441447</c:v>
                </c:pt>
                <c:pt idx="44">
                  <c:v>0.99999999999821476</c:v>
                </c:pt>
                <c:pt idx="45">
                  <c:v>0.99999999999943279</c:v>
                </c:pt>
                <c:pt idx="46">
                  <c:v>0.99999999999982081</c:v>
                </c:pt>
                <c:pt idx="47">
                  <c:v>0.9999999999999436</c:v>
                </c:pt>
                <c:pt idx="48">
                  <c:v>0.99999999999998246</c:v>
                </c:pt>
                <c:pt idx="49">
                  <c:v>0.99999999999999445</c:v>
                </c:pt>
                <c:pt idx="50">
                  <c:v>0.99999999999999822</c:v>
                </c:pt>
                <c:pt idx="51">
                  <c:v>0.99999999999999967</c:v>
                </c:pt>
                <c:pt idx="52">
                  <c:v>0.99999999999999978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3.2090996526790155E-13</c:v>
                </c:pt>
                <c:pt idx="5">
                  <c:v>2.4479470117633188E-9</c:v>
                </c:pt>
                <c:pt idx="6">
                  <c:v>7.5409258742942253E-7</c:v>
                </c:pt>
                <c:pt idx="7">
                  <c:v>3.7171175458206036E-5</c:v>
                </c:pt>
                <c:pt idx="8">
                  <c:v>5.8436050770549486E-4</c:v>
                </c:pt>
                <c:pt idx="9">
                  <c:v>4.3023043351329568E-3</c:v>
                </c:pt>
                <c:pt idx="10">
                  <c:v>1.8697622395325242E-2</c:v>
                </c:pt>
                <c:pt idx="11">
                  <c:v>5.5628828269625619E-2</c:v>
                </c:pt>
                <c:pt idx="12">
                  <c:v>0.12518302750359792</c:v>
                </c:pt>
                <c:pt idx="13">
                  <c:v>0.22850308518093035</c:v>
                </c:pt>
                <c:pt idx="14">
                  <c:v>0.35596499149321681</c:v>
                </c:pt>
                <c:pt idx="15">
                  <c:v>0.49159825686887021</c:v>
                </c:pt>
                <c:pt idx="16">
                  <c:v>0.61967618475232444</c:v>
                </c:pt>
                <c:pt idx="17">
                  <c:v>0.72935181797262638</c:v>
                </c:pt>
                <c:pt idx="18">
                  <c:v>0.81596064401511559</c:v>
                </c:pt>
                <c:pt idx="19">
                  <c:v>0.87986918945491865</c:v>
                </c:pt>
                <c:pt idx="20">
                  <c:v>0.92440033218764883</c:v>
                </c:pt>
                <c:pt idx="21">
                  <c:v>0.95394982469148581</c:v>
                </c:pt>
                <c:pt idx="22">
                  <c:v>0.9727520772048045</c:v>
                </c:pt>
                <c:pt idx="23">
                  <c:v>0.98428935697317643</c:v>
                </c:pt>
                <c:pt idx="24">
                  <c:v>0.99114851116597713</c:v>
                </c:pt>
                <c:pt idx="25">
                  <c:v>0.9951150944430458</c:v>
                </c:pt>
                <c:pt idx="26">
                  <c:v>0.99735370234659637</c:v>
                </c:pt>
                <c:pt idx="27">
                  <c:v>0.9985901428409667</c:v>
                </c:pt>
                <c:pt idx="28">
                  <c:v>0.99926009184679809</c:v>
                </c:pt>
                <c:pt idx="29">
                  <c:v>0.9996169341931519</c:v>
                </c:pt>
                <c:pt idx="30">
                  <c:v>0.99980410903619676</c:v>
                </c:pt>
                <c:pt idx="31">
                  <c:v>0.99990094206608993</c:v>
                </c:pt>
                <c:pt idx="32">
                  <c:v>0.99995041723150935</c:v>
                </c:pt>
                <c:pt idx="33">
                  <c:v>0.99997541198093987</c:v>
                </c:pt>
                <c:pt idx="34">
                  <c:v>0.9999879104477023</c:v>
                </c:pt>
                <c:pt idx="35">
                  <c:v>0.99999410210714423</c:v>
                </c:pt>
                <c:pt idx="36">
                  <c:v>0.99999714334605017</c:v>
                </c:pt>
                <c:pt idx="37">
                  <c:v>0.99999862551946217</c:v>
                </c:pt>
                <c:pt idx="38">
                  <c:v>0.99999934270360991</c:v>
                </c:pt>
                <c:pt idx="39">
                  <c:v>0.99999968744573553</c:v>
                </c:pt>
                <c:pt idx="40">
                  <c:v>0.99999985215323284</c:v>
                </c:pt>
                <c:pt idx="41">
                  <c:v>0.99999993040401125</c:v>
                </c:pt>
                <c:pt idx="42">
                  <c:v>0.99999996738696084</c:v>
                </c:pt>
                <c:pt idx="43">
                  <c:v>0.999999984781622</c:v>
                </c:pt>
                <c:pt idx="44">
                  <c:v>0.99999999292642605</c:v>
                </c:pt>
                <c:pt idx="45">
                  <c:v>0.99999999672421314</c:v>
                </c:pt>
                <c:pt idx="46">
                  <c:v>0.99999999848817434</c:v>
                </c:pt>
                <c:pt idx="47">
                  <c:v>0.99999999930450845</c:v>
                </c:pt>
                <c:pt idx="48">
                  <c:v>0.99999999968101305</c:v>
                </c:pt>
                <c:pt idx="49">
                  <c:v>0.99999999985411026</c:v>
                </c:pt>
                <c:pt idx="50">
                  <c:v>0.99999999993345423</c:v>
                </c:pt>
                <c:pt idx="51">
                  <c:v>0.999999999969722</c:v>
                </c:pt>
                <c:pt idx="52">
                  <c:v>0.99999999998625599</c:v>
                </c:pt>
                <c:pt idx="53">
                  <c:v>0.99999999999377531</c:v>
                </c:pt>
                <c:pt idx="54">
                  <c:v>0.99999999999718658</c:v>
                </c:pt>
                <c:pt idx="55">
                  <c:v>0.99999999999873113</c:v>
                </c:pt>
                <c:pt idx="56">
                  <c:v>0.9999999999994289</c:v>
                </c:pt>
                <c:pt idx="57">
                  <c:v>0.99999999999974332</c:v>
                </c:pt>
                <c:pt idx="58">
                  <c:v>0.99999999999988487</c:v>
                </c:pt>
                <c:pt idx="59">
                  <c:v>0.9999999999999486</c:v>
                </c:pt>
                <c:pt idx="60">
                  <c:v>0.99999999999997713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3.6748382115092676E-13</c:v>
                </c:pt>
                <c:pt idx="6">
                  <c:v>1.8496200682172059E-9</c:v>
                </c:pt>
                <c:pt idx="7">
                  <c:v>5.9518669848213079E-7</c:v>
                </c:pt>
                <c:pt idx="8">
                  <c:v>3.4456973573793181E-5</c:v>
                </c:pt>
                <c:pt idx="9">
                  <c:v>6.3851690238853065E-4</c:v>
                </c:pt>
                <c:pt idx="10">
                  <c:v>5.3589073516559504E-3</c:v>
                </c:pt>
                <c:pt idx="11">
                  <c:v>2.5442878172498518E-2</c:v>
                </c:pt>
                <c:pt idx="12">
                  <c:v>7.9386885331861223E-2</c:v>
                </c:pt>
                <c:pt idx="13">
                  <c:v>0.18092099988085875</c:v>
                </c:pt>
                <c:pt idx="14">
                  <c:v>0.3253790986808433</c:v>
                </c:pt>
                <c:pt idx="15">
                  <c:v>0.48970007630417989</c:v>
                </c:pt>
                <c:pt idx="16">
                  <c:v>0.64560013399271599</c:v>
                </c:pt>
                <c:pt idx="17">
                  <c:v>0.77303825186564112</c:v>
                </c:pt>
                <c:pt idx="18">
                  <c:v>0.86508857035197084</c:v>
                </c:pt>
                <c:pt idx="19">
                  <c:v>0.92502390562906411</c:v>
                </c:pt>
                <c:pt idx="20">
                  <c:v>0.96076628987928947</c:v>
                </c:pt>
                <c:pt idx="21">
                  <c:v>0.98054105249158108</c:v>
                </c:pt>
                <c:pt idx="22">
                  <c:v>0.9907980745450935</c:v>
                </c:pt>
                <c:pt idx="23">
                  <c:v>0.99582919498694122</c:v>
                </c:pt>
                <c:pt idx="24">
                  <c:v>0.9981796776210502</c:v>
                </c:pt>
                <c:pt idx="25">
                  <c:v>0.99923189790429923</c:v>
                </c:pt>
                <c:pt idx="26">
                  <c:v>0.99968553983077979</c:v>
                </c:pt>
                <c:pt idx="27">
                  <c:v>0.99987470621069297</c:v>
                </c:pt>
                <c:pt idx="28">
                  <c:v>0.99995128250690535</c:v>
                </c:pt>
                <c:pt idx="29">
                  <c:v>0.99998147056760767</c:v>
                </c:pt>
                <c:pt idx="30">
                  <c:v>0.9999930917611255</c:v>
                </c:pt>
                <c:pt idx="31">
                  <c:v>0.9999974707028314</c:v>
                </c:pt>
                <c:pt idx="32">
                  <c:v>0.99999908910883328</c:v>
                </c:pt>
                <c:pt idx="33">
                  <c:v>0.99999967685746927</c:v>
                </c:pt>
                <c:pt idx="34">
                  <c:v>0.99999988693184205</c:v>
                </c:pt>
                <c:pt idx="35">
                  <c:v>0.9999999609336937</c:v>
                </c:pt>
                <c:pt idx="36">
                  <c:v>0.99999998665787715</c:v>
                </c:pt>
                <c:pt idx="37">
                  <c:v>0.99999999549176188</c:v>
                </c:pt>
                <c:pt idx="38">
                  <c:v>0.99999999849163446</c:v>
                </c:pt>
                <c:pt idx="39">
                  <c:v>0.99999999949991114</c:v>
                </c:pt>
                <c:pt idx="40">
                  <c:v>0.99999999983559285</c:v>
                </c:pt>
                <c:pt idx="41">
                  <c:v>0.99999999994637201</c:v>
                </c:pt>
                <c:pt idx="42">
                  <c:v>0.99999999998263411</c:v>
                </c:pt>
                <c:pt idx="43">
                  <c:v>0.99999999999441447</c:v>
                </c:pt>
                <c:pt idx="44">
                  <c:v>0.99999999999821476</c:v>
                </c:pt>
                <c:pt idx="45">
                  <c:v>0.99999999999943279</c:v>
                </c:pt>
                <c:pt idx="46">
                  <c:v>0.99999999999982081</c:v>
                </c:pt>
                <c:pt idx="47">
                  <c:v>0.9999999999999436</c:v>
                </c:pt>
                <c:pt idx="48">
                  <c:v>0.99999999999998246</c:v>
                </c:pt>
                <c:pt idx="49">
                  <c:v>0.99999999999999445</c:v>
                </c:pt>
                <c:pt idx="50">
                  <c:v>0.99999999999999822</c:v>
                </c:pt>
                <c:pt idx="51">
                  <c:v>0.99999999999999956</c:v>
                </c:pt>
                <c:pt idx="52">
                  <c:v>0.99999999999999978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II'!$Q$21:$Q$81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1.6026069360464135E-13</c:v>
                </c:pt>
                <c:pt idx="6">
                  <c:v>6.786899930943947E-10</c:v>
                </c:pt>
                <c:pt idx="7">
                  <c:v>2.0480880885687116E-7</c:v>
                </c:pt>
                <c:pt idx="8">
                  <c:v>1.1884613672574764E-5</c:v>
                </c:pt>
                <c:pt idx="9">
                  <c:v>2.3041309723631501E-4</c:v>
                </c:pt>
                <c:pt idx="10">
                  <c:v>2.0810162735266924E-3</c:v>
                </c:pt>
                <c:pt idx="11">
                  <c:v>1.0828438220294558E-2</c:v>
                </c:pt>
                <c:pt idx="12">
                  <c:v>3.74392746939557E-2</c:v>
                </c:pt>
                <c:pt idx="13">
                  <c:v>9.5040605981446605E-2</c:v>
                </c:pt>
                <c:pt idx="14">
                  <c:v>0.19044136382349214</c:v>
                </c:pt>
                <c:pt idx="15">
                  <c:v>0.31801490178015651</c:v>
                </c:pt>
                <c:pt idx="16">
                  <c:v>0.461449813858958</c:v>
                </c:pt>
                <c:pt idx="17">
                  <c:v>0.60131920634556879</c:v>
                </c:pt>
                <c:pt idx="18">
                  <c:v>0.72250682314611514</c:v>
                </c:pt>
                <c:pt idx="19">
                  <c:v>0.8175974982908143</c:v>
                </c:pt>
                <c:pt idx="20">
                  <c:v>0.88620467984747242</c:v>
                </c:pt>
                <c:pt idx="21">
                  <c:v>0.93228233312909492</c:v>
                </c:pt>
                <c:pt idx="22">
                  <c:v>0.961379506356702</c:v>
                </c:pt>
                <c:pt idx="23">
                  <c:v>0.97879902835874955</c:v>
                </c:pt>
                <c:pt idx="24">
                  <c:v>0.98875361112608229</c:v>
                </c:pt>
                <c:pt idx="25">
                  <c:v>0.99421500408729713</c:v>
                </c:pt>
                <c:pt idx="26">
                  <c:v>0.9971055406183108</c:v>
                </c:pt>
                <c:pt idx="27">
                  <c:v>0.99858748605993508</c:v>
                </c:pt>
                <c:pt idx="28">
                  <c:v>0.99932605067435976</c:v>
                </c:pt>
                <c:pt idx="29">
                  <c:v>0.99968493697126637</c:v>
                </c:pt>
                <c:pt idx="30">
                  <c:v>0.99985541499685926</c:v>
                </c:pt>
                <c:pt idx="31">
                  <c:v>0.99993475738178561</c:v>
                </c:pt>
                <c:pt idx="32">
                  <c:v>0.99997100872923605</c:v>
                </c:pt>
                <c:pt idx="33">
                  <c:v>0.99998729702690115</c:v>
                </c:pt>
                <c:pt idx="34">
                  <c:v>0.99999450511877763</c:v>
                </c:pt>
                <c:pt idx="35">
                  <c:v>0.99999765099249005</c:v>
                </c:pt>
                <c:pt idx="36">
                  <c:v>0.99999900666771913</c:v>
                </c:pt>
                <c:pt idx="37">
                  <c:v>0.99999958412969381</c:v>
                </c:pt>
                <c:pt idx="38">
                  <c:v>0.99999982749289196</c:v>
                </c:pt>
                <c:pt idx="39">
                  <c:v>0.99999992905171076</c:v>
                </c:pt>
                <c:pt idx="40">
                  <c:v>0.99999997105095551</c:v>
                </c:pt>
                <c:pt idx="41">
                  <c:v>0.99999998827453473</c:v>
                </c:pt>
                <c:pt idx="42">
                  <c:v>0.99999999528313854</c:v>
                </c:pt>
                <c:pt idx="43">
                  <c:v>0.99999999811458484</c:v>
                </c:pt>
                <c:pt idx="44">
                  <c:v>0.99999999925083527</c:v>
                </c:pt>
                <c:pt idx="45">
                  <c:v>0.99999999970397124</c:v>
                </c:pt>
                <c:pt idx="46">
                  <c:v>0.99999999988363242</c:v>
                </c:pt>
                <c:pt idx="47">
                  <c:v>0.99999999995447875</c:v>
                </c:pt>
                <c:pt idx="48">
                  <c:v>0.99999999998227407</c:v>
                </c:pt>
                <c:pt idx="49">
                  <c:v>0.99999999999312716</c:v>
                </c:pt>
                <c:pt idx="50">
                  <c:v>0.9999999999973459</c:v>
                </c:pt>
                <c:pt idx="51">
                  <c:v>0.99999999999897904</c:v>
                </c:pt>
                <c:pt idx="52">
                  <c:v>0.99999999999960865</c:v>
                </c:pt>
                <c:pt idx="53">
                  <c:v>0.99999999999985045</c:v>
                </c:pt>
                <c:pt idx="54">
                  <c:v>0.99999999999994316</c:v>
                </c:pt>
                <c:pt idx="55">
                  <c:v>0.99999999999997857</c:v>
                </c:pt>
                <c:pt idx="56">
                  <c:v>0.9999999999999919</c:v>
                </c:pt>
                <c:pt idx="57">
                  <c:v>0.999999999999997</c:v>
                </c:pt>
                <c:pt idx="58">
                  <c:v>0.99999999999999889</c:v>
                </c:pt>
                <c:pt idx="59">
                  <c:v>0.99999999999999967</c:v>
                </c:pt>
                <c:pt idx="60">
                  <c:v>0.99999999999999989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II'!$AA$21:$AA$81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2.6650348594614574E-12</c:v>
                </c:pt>
                <c:pt idx="6">
                  <c:v>3.7713718814558206E-9</c:v>
                </c:pt>
                <c:pt idx="7">
                  <c:v>5.5556841110915311E-7</c:v>
                </c:pt>
                <c:pt idx="8">
                  <c:v>1.9926664166114442E-5</c:v>
                </c:pt>
                <c:pt idx="9">
                  <c:v>2.7921163590655112E-4</c:v>
                </c:pt>
                <c:pt idx="10">
                  <c:v>2.0310772473864924E-3</c:v>
                </c:pt>
                <c:pt idx="11">
                  <c:v>9.1974708255193622E-3</c:v>
                </c:pt>
                <c:pt idx="12">
                  <c:v>2.9281636864591124E-2</c:v>
                </c:pt>
                <c:pt idx="13">
                  <c:v>7.1343537616892175E-2</c:v>
                </c:pt>
                <c:pt idx="14">
                  <c:v>0.14142887245310248</c:v>
                </c:pt>
                <c:pt idx="15">
                  <c:v>0.23873562924614125</c:v>
                </c:pt>
                <c:pt idx="16">
                  <c:v>0.35529116345121675</c:v>
                </c:pt>
                <c:pt idx="17">
                  <c:v>0.47898233300029947</c:v>
                </c:pt>
                <c:pt idx="18">
                  <c:v>0.59770311755395633</c:v>
                </c:pt>
                <c:pt idx="19">
                  <c:v>0.70245411624676868</c:v>
                </c:pt>
                <c:pt idx="20">
                  <c:v>0.78852659394048674</c:v>
                </c:pt>
                <c:pt idx="21">
                  <c:v>0.85508258425954609</c:v>
                </c:pt>
                <c:pt idx="22">
                  <c:v>0.90392892874099684</c:v>
                </c:pt>
                <c:pt idx="23">
                  <c:v>0.93819330642701693</c:v>
                </c:pt>
                <c:pt idx="24">
                  <c:v>0.96130063834098378</c:v>
                </c:pt>
                <c:pt idx="25">
                  <c:v>0.97635524525343953</c:v>
                </c:pt>
                <c:pt idx="26">
                  <c:v>0.98586972852003696</c:v>
                </c:pt>
                <c:pt idx="27">
                  <c:v>0.99172316204501709</c:v>
                </c:pt>
                <c:pt idx="28">
                  <c:v>0.9952390784666062</c:v>
                </c:pt>
                <c:pt idx="29">
                  <c:v>0.99730626163162794</c:v>
                </c:pt>
                <c:pt idx="30">
                  <c:v>0.99849857598840541</c:v>
                </c:pt>
                <c:pt idx="31">
                  <c:v>0.99917451270643176</c:v>
                </c:pt>
                <c:pt idx="32">
                  <c:v>0.99955178133863998</c:v>
                </c:pt>
                <c:pt idx="33">
                  <c:v>0.99975939708568484</c:v>
                </c:pt>
                <c:pt idx="34">
                  <c:v>0.99987219317426024</c:v>
                </c:pt>
                <c:pt idx="35">
                  <c:v>0.99993276151220356</c:v>
                </c:pt>
                <c:pt idx="36">
                  <c:v>0.99996493904490258</c:v>
                </c:pt>
                <c:pt idx="37">
                  <c:v>0.99998186699463387</c:v>
                </c:pt>
                <c:pt idx="38">
                  <c:v>0.9999906926656863</c:v>
                </c:pt>
                <c:pt idx="39">
                  <c:v>0.99999525611881102</c:v>
                </c:pt>
                <c:pt idx="40">
                  <c:v>0.9999975977626594</c:v>
                </c:pt>
                <c:pt idx="41">
                  <c:v>0.99999879087275489</c:v>
                </c:pt>
                <c:pt idx="42">
                  <c:v>0.99999939482029565</c:v>
                </c:pt>
                <c:pt idx="43">
                  <c:v>0.99999969868613325</c:v>
                </c:pt>
                <c:pt idx="44">
                  <c:v>0.99999985071092401</c:v>
                </c:pt>
                <c:pt idx="45">
                  <c:v>0.99999992637083113</c:v>
                </c:pt>
                <c:pt idx="46">
                  <c:v>0.9999999638413728</c:v>
                </c:pt>
                <c:pt idx="47">
                  <c:v>0.99999998231394749</c:v>
                </c:pt>
                <c:pt idx="48">
                  <c:v>0.99999999138184692</c:v>
                </c:pt>
                <c:pt idx="49">
                  <c:v>0.99999999581533505</c:v>
                </c:pt>
                <c:pt idx="50">
                  <c:v>0.99999999797482952</c:v>
                </c:pt>
                <c:pt idx="51">
                  <c:v>0.99999999902298531</c:v>
                </c:pt>
                <c:pt idx="52">
                  <c:v>0.99999999953004404</c:v>
                </c:pt>
                <c:pt idx="53">
                  <c:v>0.9999999997745751</c:v>
                </c:pt>
                <c:pt idx="54">
                  <c:v>0.99999999989215449</c:v>
                </c:pt>
                <c:pt idx="55">
                  <c:v>0.99999999994853395</c:v>
                </c:pt>
                <c:pt idx="56">
                  <c:v>0.99999999997549727</c:v>
                </c:pt>
                <c:pt idx="57">
                  <c:v>0.99999999998836053</c:v>
                </c:pt>
                <c:pt idx="58">
                  <c:v>0.99999999999448241</c:v>
                </c:pt>
                <c:pt idx="59">
                  <c:v>0.99999999999739009</c:v>
                </c:pt>
                <c:pt idx="60">
                  <c:v>0.99999999999876765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3.6748382115092676E-13</c:v>
                </c:pt>
                <c:pt idx="6">
                  <c:v>1.8496200682172057E-9</c:v>
                </c:pt>
                <c:pt idx="7">
                  <c:v>5.9518669848213079E-7</c:v>
                </c:pt>
                <c:pt idx="8">
                  <c:v>3.4456973575347494E-5</c:v>
                </c:pt>
                <c:pt idx="9">
                  <c:v>6.3851690240757087E-4</c:v>
                </c:pt>
                <c:pt idx="10">
                  <c:v>5.3589073517602004E-3</c:v>
                </c:pt>
                <c:pt idx="11">
                  <c:v>2.5442878172805994E-2</c:v>
                </c:pt>
                <c:pt idx="12">
                  <c:v>7.938688533241417E-2</c:v>
                </c:pt>
                <c:pt idx="13">
                  <c:v>0.18092099988149593</c:v>
                </c:pt>
                <c:pt idx="14">
                  <c:v>0.32537909868127624</c:v>
                </c:pt>
                <c:pt idx="15">
                  <c:v>0.4897000763042072</c:v>
                </c:pt>
                <c:pt idx="16">
                  <c:v>0.64560013399234684</c:v>
                </c:pt>
                <c:pt idx="17">
                  <c:v>0.77303825186504194</c:v>
                </c:pt>
                <c:pt idx="18">
                  <c:v>0.86508857035133502</c:v>
                </c:pt>
                <c:pt idx="19">
                  <c:v>0.9250239056285231</c:v>
                </c:pt>
                <c:pt idx="20">
                  <c:v>0.9607662898788929</c:v>
                </c:pt>
                <c:pt idx="21">
                  <c:v>0.98054105249132162</c:v>
                </c:pt>
                <c:pt idx="22">
                  <c:v>0.9907980745449384</c:v>
                </c:pt>
                <c:pt idx="23">
                  <c:v>0.99582919498685518</c:v>
                </c:pt>
                <c:pt idx="24">
                  <c:v>0.99817967762100512</c:v>
                </c:pt>
                <c:pt idx="25">
                  <c:v>0.99923189790427702</c:v>
                </c:pt>
                <c:pt idx="26">
                  <c:v>0.99968553983076924</c:v>
                </c:pt>
                <c:pt idx="27">
                  <c:v>0.99987470621068819</c:v>
                </c:pt>
                <c:pt idx="28">
                  <c:v>0.99995128250690335</c:v>
                </c:pt>
                <c:pt idx="29">
                  <c:v>0.99998147056760678</c:v>
                </c:pt>
                <c:pt idx="30">
                  <c:v>0.99999309176112505</c:v>
                </c:pt>
                <c:pt idx="31">
                  <c:v>0.99999747070283118</c:v>
                </c:pt>
                <c:pt idx="32">
                  <c:v>0.99999908910883317</c:v>
                </c:pt>
                <c:pt idx="33">
                  <c:v>0.99999967685746916</c:v>
                </c:pt>
                <c:pt idx="34">
                  <c:v>0.99999988693184205</c:v>
                </c:pt>
                <c:pt idx="35">
                  <c:v>0.9999999609336937</c:v>
                </c:pt>
                <c:pt idx="36">
                  <c:v>0.99999998665787693</c:v>
                </c:pt>
                <c:pt idx="37">
                  <c:v>0.99999999549176177</c:v>
                </c:pt>
                <c:pt idx="38">
                  <c:v>0.99999999849163446</c:v>
                </c:pt>
                <c:pt idx="39">
                  <c:v>0.99999999949991103</c:v>
                </c:pt>
                <c:pt idx="40">
                  <c:v>0.99999999983559273</c:v>
                </c:pt>
                <c:pt idx="41">
                  <c:v>0.9999999999463719</c:v>
                </c:pt>
                <c:pt idx="42">
                  <c:v>0.999999999982634</c:v>
                </c:pt>
                <c:pt idx="43">
                  <c:v>0.99999999999441447</c:v>
                </c:pt>
                <c:pt idx="44">
                  <c:v>0.99999999999821476</c:v>
                </c:pt>
                <c:pt idx="45">
                  <c:v>0.99999999999943279</c:v>
                </c:pt>
                <c:pt idx="46">
                  <c:v>0.9999999999998207</c:v>
                </c:pt>
                <c:pt idx="47">
                  <c:v>0.9999999999999436</c:v>
                </c:pt>
                <c:pt idx="48">
                  <c:v>0.99999999999998235</c:v>
                </c:pt>
                <c:pt idx="49">
                  <c:v>0.99999999999999445</c:v>
                </c:pt>
                <c:pt idx="50">
                  <c:v>0.99999999999999811</c:v>
                </c:pt>
                <c:pt idx="51">
                  <c:v>0.99999999999999956</c:v>
                </c:pt>
                <c:pt idx="52">
                  <c:v>0.99999999999999967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1.2378986724570495E-14</c:v>
                </c:pt>
                <c:pt idx="3">
                  <c:v>1.4032064399316366E-9</c:v>
                </c:pt>
                <c:pt idx="4">
                  <c:v>4.7314888601546196E-7</c:v>
                </c:pt>
                <c:pt idx="5">
                  <c:v>1.5447382562816522E-5</c:v>
                </c:pt>
                <c:pt idx="6">
                  <c:v>1.5633006922849413E-4</c:v>
                </c:pt>
                <c:pt idx="7">
                  <c:v>8.0850791984493631E-4</c:v>
                </c:pt>
                <c:pt idx="8">
                  <c:v>2.7454438350852368E-3</c:v>
                </c:pt>
                <c:pt idx="9">
                  <c:v>7.0378559006589727E-3</c:v>
                </c:pt>
                <c:pt idx="10">
                  <c:v>1.4812430445276912E-2</c:v>
                </c:pt>
                <c:pt idx="11">
                  <c:v>2.7004111288108642E-2</c:v>
                </c:pt>
                <c:pt idx="12">
                  <c:v>4.4197408299292411E-2</c:v>
                </c:pt>
                <c:pt idx="13">
                  <c:v>6.6575931949185596E-2</c:v>
                </c:pt>
                <c:pt idx="14">
                  <c:v>9.3954690588661349E-2</c:v>
                </c:pt>
                <c:pt idx="15">
                  <c:v>0.12585840942402637</c:v>
                </c:pt>
                <c:pt idx="16">
                  <c:v>0.16161471265759997</c:v>
                </c:pt>
                <c:pt idx="17">
                  <c:v>0.20044305045212049</c:v>
                </c:pt>
                <c:pt idx="18">
                  <c:v>0.24152788974479103</c:v>
                </c:pt>
                <c:pt idx="19">
                  <c:v>0.28407444075799121</c:v>
                </c:pt>
                <c:pt idx="20">
                  <c:v>0.32734660122214532</c:v>
                </c:pt>
                <c:pt idx="21">
                  <c:v>0.37069002203324253</c:v>
                </c:pt>
                <c:pt idx="22">
                  <c:v>0.41354349138925711</c:v>
                </c:pt>
                <c:pt idx="23">
                  <c:v>0.455441732882643</c:v>
                </c:pt>
                <c:pt idx="24">
                  <c:v>0.4960123039844882</c:v>
                </c:pt>
                <c:pt idx="25">
                  <c:v>0.53496875294088053</c:v>
                </c:pt>
                <c:pt idx="26">
                  <c:v>0.57210166541940422</c:v>
                </c:pt>
                <c:pt idx="27">
                  <c:v>0.60726878521447714</c:v>
                </c:pt>
                <c:pt idx="28">
                  <c:v>0.64038502477097348</c:v>
                </c:pt>
                <c:pt idx="29">
                  <c:v>0.67141290063838177</c:v>
                </c:pt>
                <c:pt idx="30">
                  <c:v>0.70035370562019239</c:v>
                </c:pt>
                <c:pt idx="31">
                  <c:v>0.72723960508595942</c:v>
                </c:pt>
                <c:pt idx="32">
                  <c:v>0.75212669496352302</c:v>
                </c:pt>
                <c:pt idx="33">
                  <c:v>0.77508904312441873</c:v>
                </c:pt>
                <c:pt idx="34">
                  <c:v>0.79621364884721335</c:v>
                </c:pt>
                <c:pt idx="35">
                  <c:v>0.81559622496218775</c:v>
                </c:pt>
                <c:pt idx="36">
                  <c:v>0.83333777216463023</c:v>
                </c:pt>
                <c:pt idx="37">
                  <c:v>0.84954168306521449</c:v>
                </c:pt>
                <c:pt idx="38">
                  <c:v>0.86431198258557973</c:v>
                </c:pt>
                <c:pt idx="39">
                  <c:v>0.87775091919870141</c:v>
                </c:pt>
                <c:pt idx="40">
                  <c:v>0.88995809846313545</c:v>
                </c:pt>
                <c:pt idx="41">
                  <c:v>0.90102947740182948</c:v>
                </c:pt>
                <c:pt idx="42">
                  <c:v>0.91105657408686125</c:v>
                </c:pt>
                <c:pt idx="43">
                  <c:v>0.9201261480371461</c:v>
                </c:pt>
                <c:pt idx="44">
                  <c:v>0.92831980632996525</c:v>
                </c:pt>
                <c:pt idx="45">
                  <c:v>0.93571395469242935</c:v>
                </c:pt>
                <c:pt idx="46">
                  <c:v>0.94237977161916819</c:v>
                </c:pt>
                <c:pt idx="47">
                  <c:v>0.94838329817334388</c:v>
                </c:pt>
                <c:pt idx="48">
                  <c:v>0.95378555134428489</c:v>
                </c:pt>
                <c:pt idx="49">
                  <c:v>0.95864276807463433</c:v>
                </c:pt>
                <c:pt idx="50">
                  <c:v>0.96300660613495037</c:v>
                </c:pt>
                <c:pt idx="51">
                  <c:v>0.96692437675751297</c:v>
                </c:pt>
                <c:pt idx="52">
                  <c:v>0.97043934579161928</c:v>
                </c:pt>
                <c:pt idx="53">
                  <c:v>0.97359095774496773</c:v>
                </c:pt>
                <c:pt idx="54">
                  <c:v>0.97641513764736065</c:v>
                </c:pt>
                <c:pt idx="55">
                  <c:v>0.97894452019752809</c:v>
                </c:pt>
                <c:pt idx="56">
                  <c:v>0.98120871761349593</c:v>
                </c:pt>
                <c:pt idx="57">
                  <c:v>0.98323456462026115</c:v>
                </c:pt>
                <c:pt idx="58">
                  <c:v>0.9850463327784208</c:v>
                </c:pt>
                <c:pt idx="59">
                  <c:v>0.98666595789502975</c:v>
                </c:pt>
                <c:pt idx="60">
                  <c:v>0.98811323861984868</c:v>
                </c:pt>
              </c:numCache>
            </c:numRef>
          </c:yVal>
        </c:ser>
        <c:axId val="98010624"/>
        <c:axId val="98012544"/>
      </c:scatterChart>
      <c:valAx>
        <c:axId val="98010624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98012544"/>
        <c:crosses val="autoZero"/>
        <c:crossBetween val="midCat"/>
        <c:majorUnit val="200"/>
      </c:valAx>
      <c:valAx>
        <c:axId val="98012544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98010624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III'!$V$14:$AK$14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III'!$V$15:$AK$15</c:f>
              <c:numCache>
                <c:formatCode>0.0</c:formatCode>
                <c:ptCount val="16"/>
                <c:pt idx="0">
                  <c:v>0</c:v>
                </c:pt>
                <c:pt idx="1">
                  <c:v>6.0890832885109134E-4</c:v>
                </c:pt>
                <c:pt idx="2">
                  <c:v>1.2178166577021827E-3</c:v>
                </c:pt>
                <c:pt idx="3">
                  <c:v>2.4965241482894748E-2</c:v>
                </c:pt>
                <c:pt idx="4">
                  <c:v>0.24234551488273437</c:v>
                </c:pt>
                <c:pt idx="5">
                  <c:v>0.63813592863594382</c:v>
                </c:pt>
                <c:pt idx="6">
                  <c:v>0.76661558602352409</c:v>
                </c:pt>
                <c:pt idx="7">
                  <c:v>0.91701594324974367</c:v>
                </c:pt>
                <c:pt idx="8">
                  <c:v>0.95720389295391572</c:v>
                </c:pt>
                <c:pt idx="9">
                  <c:v>0.97608005114829954</c:v>
                </c:pt>
                <c:pt idx="10">
                  <c:v>0.9882582177253213</c:v>
                </c:pt>
                <c:pt idx="11">
                  <c:v>1.0004363843023432</c:v>
                </c:pt>
                <c:pt idx="12">
                  <c:v>0.96816424287323533</c:v>
                </c:pt>
                <c:pt idx="13">
                  <c:v>1.0150501841947694</c:v>
                </c:pt>
                <c:pt idx="14">
                  <c:v>1.0034809259465987</c:v>
                </c:pt>
                <c:pt idx="15">
                  <c:v>1.0034809259465987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III'!$V$18:$AK$18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0.43620178041543028</c:v>
                </c:pt>
                <c:pt idx="4">
                  <c:v>0.81364985163204762</c:v>
                </c:pt>
                <c:pt idx="5">
                  <c:v>0.92047477744807127</c:v>
                </c:pt>
                <c:pt idx="6">
                  <c:v>0.97744807121661725</c:v>
                </c:pt>
                <c:pt idx="7">
                  <c:v>0.93293768545994071</c:v>
                </c:pt>
                <c:pt idx="8">
                  <c:v>0.99169139465875378</c:v>
                </c:pt>
                <c:pt idx="9">
                  <c:v>1.0059347181008902</c:v>
                </c:pt>
                <c:pt idx="10">
                  <c:v>0.95964391691394657</c:v>
                </c:pt>
                <c:pt idx="11">
                  <c:v>1.0059347181008902</c:v>
                </c:pt>
                <c:pt idx="12">
                  <c:v>0.98813056379821962</c:v>
                </c:pt>
                <c:pt idx="13">
                  <c:v>0.99525222551928783</c:v>
                </c:pt>
                <c:pt idx="14">
                  <c:v>1.0379821958456974</c:v>
                </c:pt>
                <c:pt idx="15">
                  <c:v>1.025519287833828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III'!$V$21:$AK$21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0.44460431654676258</c:v>
                </c:pt>
                <c:pt idx="4">
                  <c:v>0.80503597122302151</c:v>
                </c:pt>
                <c:pt idx="5">
                  <c:v>0.9258992805755395</c:v>
                </c:pt>
                <c:pt idx="6">
                  <c:v>0.95827338129496398</c:v>
                </c:pt>
                <c:pt idx="7">
                  <c:v>0.86762589928057554</c:v>
                </c:pt>
                <c:pt idx="8">
                  <c:v>0.95827338129496398</c:v>
                </c:pt>
                <c:pt idx="9">
                  <c:v>0.97338129496402881</c:v>
                </c:pt>
                <c:pt idx="10">
                  <c:v>0.9258992805755395</c:v>
                </c:pt>
                <c:pt idx="11">
                  <c:v>1.0381294964028778</c:v>
                </c:pt>
                <c:pt idx="12">
                  <c:v>0.99928057553956828</c:v>
                </c:pt>
                <c:pt idx="13">
                  <c:v>1.014388489208633</c:v>
                </c:pt>
                <c:pt idx="14">
                  <c:v>1.1071942446043164</c:v>
                </c:pt>
                <c:pt idx="15">
                  <c:v>1.1136690647482015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III'!$V$26:$AK$26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0.38015267175572526</c:v>
                </c:pt>
                <c:pt idx="4">
                  <c:v>0.84274809160305342</c:v>
                </c:pt>
                <c:pt idx="5">
                  <c:v>0.98931297709923671</c:v>
                </c:pt>
                <c:pt idx="6">
                  <c:v>0.97557251908396958</c:v>
                </c:pt>
                <c:pt idx="7">
                  <c:v>0.89312977099236646</c:v>
                </c:pt>
                <c:pt idx="8">
                  <c:v>0.95725190839694652</c:v>
                </c:pt>
                <c:pt idx="9">
                  <c:v>1.0259541984732825</c:v>
                </c:pt>
                <c:pt idx="10">
                  <c:v>0.93893129770992367</c:v>
                </c:pt>
                <c:pt idx="11">
                  <c:v>0.99847328244274813</c:v>
                </c:pt>
                <c:pt idx="12">
                  <c:v>0.984732824427481</c:v>
                </c:pt>
                <c:pt idx="13">
                  <c:v>1.0030534351145037</c:v>
                </c:pt>
                <c:pt idx="14">
                  <c:v>1.0900763358778627</c:v>
                </c:pt>
                <c:pt idx="15">
                  <c:v>1.1129770992366412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III'!$V$30:$AK$30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III'!$V$31:$AK$31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7.5420139363300984E-2</c:v>
                </c:pt>
                <c:pt idx="3">
                  <c:v>0.35537641754338023</c:v>
                </c:pt>
                <c:pt idx="4">
                  <c:v>0.86487225030741899</c:v>
                </c:pt>
                <c:pt idx="5">
                  <c:v>0.92553627544746542</c:v>
                </c:pt>
                <c:pt idx="6">
                  <c:v>1.0091542560459077</c:v>
                </c:pt>
                <c:pt idx="7">
                  <c:v>1.0624402240743269</c:v>
                </c:pt>
                <c:pt idx="8">
                  <c:v>1.0357972400601174</c:v>
                </c:pt>
                <c:pt idx="9">
                  <c:v>1.0054652274900941</c:v>
                </c:pt>
                <c:pt idx="10">
                  <c:v>1.0054652274900941</c:v>
                </c:pt>
                <c:pt idx="11">
                  <c:v>1.0038256592430659</c:v>
                </c:pt>
                <c:pt idx="12">
                  <c:v>0.9038119961743406</c:v>
                </c:pt>
                <c:pt idx="13">
                  <c:v>0.88454706927175841</c:v>
                </c:pt>
                <c:pt idx="14">
                  <c:v>0.95545839595573157</c:v>
                </c:pt>
                <c:pt idx="15">
                  <c:v>0.99357835769913916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III'!$V$30:$AK$30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III'!$V$41:$AK$41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6.5165883528804397E-2</c:v>
                </c:pt>
                <c:pt idx="3">
                  <c:v>0.36350664935899707</c:v>
                </c:pt>
                <c:pt idx="4">
                  <c:v>0.81925755567534675</c:v>
                </c:pt>
                <c:pt idx="5">
                  <c:v>0.92240837970808709</c:v>
                </c:pt>
                <c:pt idx="6">
                  <c:v>1.0199862556740933</c:v>
                </c:pt>
                <c:pt idx="7">
                  <c:v>0.99307883157274535</c:v>
                </c:pt>
                <c:pt idx="8">
                  <c:v>0.95379467618208624</c:v>
                </c:pt>
                <c:pt idx="9">
                  <c:v>0.9594018141142604</c:v>
                </c:pt>
                <c:pt idx="10">
                  <c:v>0.99738675461819615</c:v>
                </c:pt>
                <c:pt idx="11">
                  <c:v>1.0265507098385898</c:v>
                </c:pt>
                <c:pt idx="12">
                  <c:v>1.0120200170265532</c:v>
                </c:pt>
                <c:pt idx="13">
                  <c:v>0.98353985911496122</c:v>
                </c:pt>
                <c:pt idx="14">
                  <c:v>1.0481928946621646</c:v>
                </c:pt>
                <c:pt idx="15">
                  <c:v>1.0308586328840408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III'!$V$44:$AK$44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III'!$V$46:$AK$46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0.34331983805668015</c:v>
                </c:pt>
                <c:pt idx="4">
                  <c:v>0.76032388663967621</c:v>
                </c:pt>
                <c:pt idx="5">
                  <c:v>1.1489878542510121</c:v>
                </c:pt>
                <c:pt idx="6">
                  <c:v>1.071255060728745</c:v>
                </c:pt>
                <c:pt idx="7">
                  <c:v>0.85263157894736841</c:v>
                </c:pt>
                <c:pt idx="8">
                  <c:v>0.79757085020242913</c:v>
                </c:pt>
                <c:pt idx="9">
                  <c:v>0.79271255060728751</c:v>
                </c:pt>
                <c:pt idx="10">
                  <c:v>1.1813765182186236</c:v>
                </c:pt>
                <c:pt idx="11">
                  <c:v>1.1279352226720649</c:v>
                </c:pt>
                <c:pt idx="12">
                  <c:v>0.99595141700404854</c:v>
                </c:pt>
                <c:pt idx="13">
                  <c:v>1.025910931174089</c:v>
                </c:pt>
                <c:pt idx="14">
                  <c:v>1.2340080971659919</c:v>
                </c:pt>
                <c:pt idx="15">
                  <c:v>1.2477732793522267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III'!$V$44:$AK$44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III'!$V$49:$AK$49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0.14666666666666667</c:v>
                </c:pt>
                <c:pt idx="5">
                  <c:v>0.45925925925925926</c:v>
                </c:pt>
                <c:pt idx="6">
                  <c:v>0.82222222222222219</c:v>
                </c:pt>
                <c:pt idx="7">
                  <c:v>0.80444444444444441</c:v>
                </c:pt>
                <c:pt idx="8">
                  <c:v>0.86518518518518517</c:v>
                </c:pt>
                <c:pt idx="9">
                  <c:v>0.88148148148148153</c:v>
                </c:pt>
                <c:pt idx="10">
                  <c:v>0.93925925925925924</c:v>
                </c:pt>
                <c:pt idx="11">
                  <c:v>1.0251851851851852</c:v>
                </c:pt>
                <c:pt idx="12">
                  <c:v>1.0059259259259261</c:v>
                </c:pt>
                <c:pt idx="13">
                  <c:v>1.0162962962962963</c:v>
                </c:pt>
                <c:pt idx="14">
                  <c:v>1.2962962962962963</c:v>
                </c:pt>
                <c:pt idx="15">
                  <c:v>1.2370370370370369</c:v>
                </c:pt>
              </c:numCache>
            </c:numRef>
          </c:yVal>
        </c:ser>
        <c:axId val="72756608"/>
        <c:axId val="72771072"/>
      </c:scatterChart>
      <c:valAx>
        <c:axId val="72756608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2771072"/>
        <c:crosses val="autoZero"/>
        <c:crossBetween val="midCat"/>
        <c:majorUnit val="200"/>
      </c:valAx>
      <c:valAx>
        <c:axId val="7277107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2756608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2.7144952952085081E-14</c:v>
                </c:pt>
                <c:pt idx="6">
                  <c:v>5.4934068405287917E-10</c:v>
                </c:pt>
                <c:pt idx="7">
                  <c:v>4.1542499040758685E-7</c:v>
                </c:pt>
                <c:pt idx="8">
                  <c:v>4.0483130400170708E-5</c:v>
                </c:pt>
                <c:pt idx="9">
                  <c:v>1.0138774188582222E-3</c:v>
                </c:pt>
                <c:pt idx="10">
                  <c:v>9.8996776051101798E-3</c:v>
                </c:pt>
                <c:pt idx="11">
                  <c:v>4.9281035814995496E-2</c:v>
                </c:pt>
                <c:pt idx="12">
                  <c:v>0.15010718523544186</c:v>
                </c:pt>
                <c:pt idx="13">
                  <c:v>0.31876008823799479</c:v>
                </c:pt>
                <c:pt idx="14">
                  <c:v>0.52036374166307353</c:v>
                </c:pt>
                <c:pt idx="15">
                  <c:v>0.70447124474947809</c:v>
                </c:pt>
                <c:pt idx="16">
                  <c:v>0.83957599351930579</c:v>
                </c:pt>
                <c:pt idx="17">
                  <c:v>0.92240611264944494</c:v>
                </c:pt>
                <c:pt idx="18">
                  <c:v>0.966138693839519</c:v>
                </c:pt>
                <c:pt idx="19">
                  <c:v>0.98650614439436135</c:v>
                </c:pt>
                <c:pt idx="20">
                  <c:v>0.99503543831833219</c:v>
                </c:pt>
                <c:pt idx="21">
                  <c:v>0.9982973230545048</c:v>
                </c:pt>
                <c:pt idx="22">
                  <c:v>0.99945104606407309</c:v>
                </c:pt>
                <c:pt idx="23">
                  <c:v>0.99983241286485047</c:v>
                </c:pt>
                <c:pt idx="24">
                  <c:v>0.99995125157394205</c:v>
                </c:pt>
                <c:pt idx="25">
                  <c:v>0.99998641574486546</c:v>
                </c:pt>
                <c:pt idx="26">
                  <c:v>0.99999635675803844</c:v>
                </c:pt>
                <c:pt idx="27">
                  <c:v>0.99999905579060711</c:v>
                </c:pt>
                <c:pt idx="28">
                  <c:v>0.99999976269964252</c:v>
                </c:pt>
                <c:pt idx="29">
                  <c:v>0.99999994198971343</c:v>
                </c:pt>
                <c:pt idx="30">
                  <c:v>0.99999998616914509</c:v>
                </c:pt>
                <c:pt idx="31">
                  <c:v>0.99999999677633677</c:v>
                </c:pt>
                <c:pt idx="32">
                  <c:v>0.99999999926395389</c:v>
                </c:pt>
                <c:pt idx="33">
                  <c:v>0.9999999998350666</c:v>
                </c:pt>
                <c:pt idx="34">
                  <c:v>0.99999999996366995</c:v>
                </c:pt>
                <c:pt idx="35">
                  <c:v>0.99999999999212241</c:v>
                </c:pt>
                <c:pt idx="36">
                  <c:v>0.99999999999831624</c:v>
                </c:pt>
                <c:pt idx="37">
                  <c:v>0.99999999999964495</c:v>
                </c:pt>
                <c:pt idx="38">
                  <c:v>0.99999999999992606</c:v>
                </c:pt>
                <c:pt idx="39">
                  <c:v>0.99999999999998468</c:v>
                </c:pt>
                <c:pt idx="40">
                  <c:v>0.999999999999997</c:v>
                </c:pt>
                <c:pt idx="41">
                  <c:v>0.99999999999999933</c:v>
                </c:pt>
                <c:pt idx="42">
                  <c:v>0.99999999999999989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2.7144952952085077E-14</c:v>
                </c:pt>
                <c:pt idx="6">
                  <c:v>5.4934068405287917E-10</c:v>
                </c:pt>
                <c:pt idx="7">
                  <c:v>4.1542498852020771E-7</c:v>
                </c:pt>
                <c:pt idx="8">
                  <c:v>4.0483130281432362E-5</c:v>
                </c:pt>
                <c:pt idx="9">
                  <c:v>1.0138774169806131E-3</c:v>
                </c:pt>
                <c:pt idx="10">
                  <c:v>9.899677594127021E-3</c:v>
                </c:pt>
                <c:pt idx="11">
                  <c:v>4.9281035784948302E-2</c:v>
                </c:pt>
                <c:pt idx="12">
                  <c:v>0.15010718519232463</c:v>
                </c:pt>
                <c:pt idx="13">
                  <c:v>0.31876008820798113</c:v>
                </c:pt>
                <c:pt idx="14">
                  <c:v>0.52036374166670374</c:v>
                </c:pt>
                <c:pt idx="15">
                  <c:v>0.70447124478258216</c:v>
                </c:pt>
                <c:pt idx="16">
                  <c:v>0.83957599356247559</c:v>
                </c:pt>
                <c:pt idx="17">
                  <c:v>0.92240611268628614</c:v>
                </c:pt>
                <c:pt idx="18">
                  <c:v>0.96613869386402962</c:v>
                </c:pt>
                <c:pt idx="19">
                  <c:v>0.98650614440800333</c:v>
                </c:pt>
                <c:pt idx="20">
                  <c:v>0.99503543832494179</c:v>
                </c:pt>
                <c:pt idx="21">
                  <c:v>0.99829732305736674</c:v>
                </c:pt>
                <c:pt idx="22">
                  <c:v>0.99945104606520152</c:v>
                </c:pt>
                <c:pt idx="23">
                  <c:v>0.9998324128652617</c:v>
                </c:pt>
                <c:pt idx="24">
                  <c:v>0.99995125157408193</c:v>
                </c:pt>
                <c:pt idx="25">
                  <c:v>0.99998641574491054</c:v>
                </c:pt>
                <c:pt idx="26">
                  <c:v>0.99999635675805187</c:v>
                </c:pt>
                <c:pt idx="27">
                  <c:v>0.9999990557906111</c:v>
                </c:pt>
                <c:pt idx="28">
                  <c:v>0.99999976269964364</c:v>
                </c:pt>
                <c:pt idx="29">
                  <c:v>0.99999994198971376</c:v>
                </c:pt>
                <c:pt idx="30">
                  <c:v>0.99999998616914509</c:v>
                </c:pt>
                <c:pt idx="31">
                  <c:v>0.99999999677633677</c:v>
                </c:pt>
                <c:pt idx="32">
                  <c:v>0.99999999926395389</c:v>
                </c:pt>
                <c:pt idx="33">
                  <c:v>0.9999999998350666</c:v>
                </c:pt>
                <c:pt idx="34">
                  <c:v>0.99999999996366995</c:v>
                </c:pt>
                <c:pt idx="35">
                  <c:v>0.99999999999212241</c:v>
                </c:pt>
                <c:pt idx="36">
                  <c:v>0.99999999999831624</c:v>
                </c:pt>
                <c:pt idx="37">
                  <c:v>0.99999999999964495</c:v>
                </c:pt>
                <c:pt idx="38">
                  <c:v>0.99999999999992606</c:v>
                </c:pt>
                <c:pt idx="39">
                  <c:v>0.99999999999998468</c:v>
                </c:pt>
                <c:pt idx="40">
                  <c:v>0.999999999999997</c:v>
                </c:pt>
                <c:pt idx="41">
                  <c:v>0.99999999999999944</c:v>
                </c:pt>
                <c:pt idx="42">
                  <c:v>0.99999999999999989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1.5437651157412802E-13</c:v>
                </c:pt>
                <c:pt idx="6">
                  <c:v>1.7374005012449345E-9</c:v>
                </c:pt>
                <c:pt idx="7">
                  <c:v>8.9045847906366049E-7</c:v>
                </c:pt>
                <c:pt idx="8">
                  <c:v>6.6558443863995453E-5</c:v>
                </c:pt>
                <c:pt idx="9">
                  <c:v>1.3881772982287655E-3</c:v>
                </c:pt>
                <c:pt idx="10">
                  <c:v>1.1952453154545626E-2</c:v>
                </c:pt>
                <c:pt idx="11">
                  <c:v>5.4666793241155587E-2</c:v>
                </c:pt>
                <c:pt idx="12">
                  <c:v>0.15764203125501849</c:v>
                </c:pt>
                <c:pt idx="13">
                  <c:v>0.32393752813660759</c:v>
                </c:pt>
                <c:pt idx="14">
                  <c:v>0.51973962182221434</c:v>
                </c:pt>
                <c:pt idx="15">
                  <c:v>0.69875492911818982</c:v>
                </c:pt>
                <c:pt idx="16">
                  <c:v>0.83204202618934464</c:v>
                </c:pt>
                <c:pt idx="17">
                  <c:v>0.91587402495735715</c:v>
                </c:pt>
                <c:pt idx="18">
                  <c:v>0.9617039593074993</c:v>
                </c:pt>
                <c:pt idx="19">
                  <c:v>0.98397770184058531</c:v>
                </c:pt>
                <c:pt idx="20">
                  <c:v>0.99377632293322682</c:v>
                </c:pt>
                <c:pt idx="21">
                  <c:v>0.99773532608704441</c:v>
                </c:pt>
                <c:pt idx="22">
                  <c:v>0.99922199879978524</c:v>
                </c:pt>
                <c:pt idx="23">
                  <c:v>0.9997459659866863</c:v>
                </c:pt>
                <c:pt idx="24">
                  <c:v>0.99992070240228692</c:v>
                </c:pt>
                <c:pt idx="25">
                  <c:v>0.99997621743822795</c:v>
                </c:pt>
                <c:pt idx="26">
                  <c:v>0.99999311717386452</c:v>
                </c:pt>
                <c:pt idx="27">
                  <c:v>0.99999807064089119</c:v>
                </c:pt>
                <c:pt idx="28">
                  <c:v>0.99999947445098936</c:v>
                </c:pt>
                <c:pt idx="29">
                  <c:v>0.99999986049101797</c:v>
                </c:pt>
                <c:pt idx="30">
                  <c:v>0.99999996382064682</c:v>
                </c:pt>
                <c:pt idx="31">
                  <c:v>0.99999999081374624</c:v>
                </c:pt>
                <c:pt idx="32">
                  <c:v>0.99999999771191739</c:v>
                </c:pt>
                <c:pt idx="33">
                  <c:v>0.99999999943998397</c:v>
                </c:pt>
                <c:pt idx="34">
                  <c:v>0.99999999986510957</c:v>
                </c:pt>
                <c:pt idx="35">
                  <c:v>0.99999999996798183</c:v>
                </c:pt>
                <c:pt idx="36">
                  <c:v>0.99999999999250155</c:v>
                </c:pt>
                <c:pt idx="37">
                  <c:v>0.9999999999982655</c:v>
                </c:pt>
                <c:pt idx="38">
                  <c:v>0.99999999999960343</c:v>
                </c:pt>
                <c:pt idx="39">
                  <c:v>0.99999999999991029</c:v>
                </c:pt>
                <c:pt idx="40">
                  <c:v>0.99999999999997979</c:v>
                </c:pt>
                <c:pt idx="41">
                  <c:v>0.99999999999999545</c:v>
                </c:pt>
                <c:pt idx="42">
                  <c:v>0.999999999999999</c:v>
                </c:pt>
                <c:pt idx="43">
                  <c:v>0.99999999999999967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2.7144952952085077E-14</c:v>
                </c:pt>
                <c:pt idx="6">
                  <c:v>5.4934068405287917E-10</c:v>
                </c:pt>
                <c:pt idx="7">
                  <c:v>4.1542498796509619E-7</c:v>
                </c:pt>
                <c:pt idx="8">
                  <c:v>4.0483130244572951E-5</c:v>
                </c:pt>
                <c:pt idx="9">
                  <c:v>1.0138774163975239E-3</c:v>
                </c:pt>
                <c:pt idx="10">
                  <c:v>9.8996775907162476E-3</c:v>
                </c:pt>
                <c:pt idx="11">
                  <c:v>4.9281035775617266E-2</c:v>
                </c:pt>
                <c:pt idx="12">
                  <c:v>0.15010718517893495</c:v>
                </c:pt>
                <c:pt idx="13">
                  <c:v>0.31876008819866053</c:v>
                </c:pt>
                <c:pt idx="14">
                  <c:v>0.52036374166783095</c:v>
                </c:pt>
                <c:pt idx="15">
                  <c:v>0.70447124479286238</c:v>
                </c:pt>
                <c:pt idx="16">
                  <c:v>0.83957599357588164</c:v>
                </c:pt>
                <c:pt idx="17">
                  <c:v>0.92240611269772677</c:v>
                </c:pt>
                <c:pt idx="18">
                  <c:v>0.96613869387164097</c:v>
                </c:pt>
                <c:pt idx="19">
                  <c:v>0.98650614441223983</c:v>
                </c:pt>
                <c:pt idx="20">
                  <c:v>0.99503543832699426</c:v>
                </c:pt>
                <c:pt idx="21">
                  <c:v>0.99829732305825536</c:v>
                </c:pt>
                <c:pt idx="22">
                  <c:v>0.99945104606555191</c:v>
                </c:pt>
                <c:pt idx="23">
                  <c:v>0.99983241286538915</c:v>
                </c:pt>
                <c:pt idx="24">
                  <c:v>0.99995125157412512</c:v>
                </c:pt>
                <c:pt idx="25">
                  <c:v>0.9999864157449242</c:v>
                </c:pt>
                <c:pt idx="26">
                  <c:v>0.99999635675805609</c:v>
                </c:pt>
                <c:pt idx="27">
                  <c:v>0.99999905579061243</c:v>
                </c:pt>
                <c:pt idx="28">
                  <c:v>0.99999976269964375</c:v>
                </c:pt>
                <c:pt idx="29">
                  <c:v>0.99999994198971354</c:v>
                </c:pt>
                <c:pt idx="30">
                  <c:v>0.99999998616914509</c:v>
                </c:pt>
                <c:pt idx="31">
                  <c:v>0.99999999677633655</c:v>
                </c:pt>
                <c:pt idx="32">
                  <c:v>0.99999999926395378</c:v>
                </c:pt>
                <c:pt idx="33">
                  <c:v>0.99999999983506649</c:v>
                </c:pt>
                <c:pt idx="34">
                  <c:v>0.99999999996366984</c:v>
                </c:pt>
                <c:pt idx="35">
                  <c:v>0.9999999999921223</c:v>
                </c:pt>
                <c:pt idx="36">
                  <c:v>0.99999999999831612</c:v>
                </c:pt>
                <c:pt idx="37">
                  <c:v>0.99999999999964484</c:v>
                </c:pt>
                <c:pt idx="38">
                  <c:v>0.99999999999992595</c:v>
                </c:pt>
                <c:pt idx="39">
                  <c:v>0.99999999999998457</c:v>
                </c:pt>
                <c:pt idx="40">
                  <c:v>0.99999999999999689</c:v>
                </c:pt>
                <c:pt idx="41">
                  <c:v>0.99999999999999922</c:v>
                </c:pt>
                <c:pt idx="42">
                  <c:v>0.99999999999999978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III'!$Q$21:$Q$81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1.7930101847696278E-14</c:v>
                </c:pt>
                <c:pt idx="6">
                  <c:v>2.571916568605559E-10</c:v>
                </c:pt>
                <c:pt idx="7">
                  <c:v>1.6529296203993127E-7</c:v>
                </c:pt>
                <c:pt idx="8">
                  <c:v>1.531328926129838E-5</c:v>
                </c:pt>
                <c:pt idx="9">
                  <c:v>3.9198833308518033E-4</c:v>
                </c:pt>
                <c:pt idx="10">
                  <c:v>4.1033017134982086E-3</c:v>
                </c:pt>
                <c:pt idx="11">
                  <c:v>2.2584281299804387E-2</c:v>
                </c:pt>
                <c:pt idx="12">
                  <c:v>7.744340431312946E-2</c:v>
                </c:pt>
                <c:pt idx="13">
                  <c:v>0.18652263933644825</c:v>
                </c:pt>
                <c:pt idx="14">
                  <c:v>0.34465195176322461</c:v>
                </c:pt>
                <c:pt idx="15">
                  <c:v>0.52264280407695507</c:v>
                </c:pt>
                <c:pt idx="16">
                  <c:v>0.68578835661468673</c:v>
                </c:pt>
                <c:pt idx="17">
                  <c:v>0.81209772303389816</c:v>
                </c:pt>
                <c:pt idx="18">
                  <c:v>0.8970875993426165</c:v>
                </c:pt>
                <c:pt idx="19">
                  <c:v>0.94792196918188421</c:v>
                </c:pt>
                <c:pt idx="20">
                  <c:v>0.9754406527536692</c:v>
                </c:pt>
                <c:pt idx="21">
                  <c:v>0.98912115178452376</c:v>
                </c:pt>
                <c:pt idx="22">
                  <c:v>0.99544151376694945</c:v>
                </c:pt>
                <c:pt idx="23">
                  <c:v>0.99818183154204843</c:v>
                </c:pt>
                <c:pt idx="24">
                  <c:v>0.99930595297037339</c:v>
                </c:pt>
                <c:pt idx="25">
                  <c:v>0.99974523034993168</c:v>
                </c:pt>
                <c:pt idx="26">
                  <c:v>0.99990969580291322</c:v>
                </c:pt>
                <c:pt idx="27">
                  <c:v>0.99996898033018544</c:v>
                </c:pt>
                <c:pt idx="28">
                  <c:v>0.99998964130551093</c:v>
                </c:pt>
                <c:pt idx="29">
                  <c:v>0.99999662781809406</c:v>
                </c:pt>
                <c:pt idx="30">
                  <c:v>0.99999892722545991</c:v>
                </c:pt>
                <c:pt idx="31">
                  <c:v>0.99999966578561872</c:v>
                </c:pt>
                <c:pt idx="32">
                  <c:v>0.99999989784008303</c:v>
                </c:pt>
                <c:pt idx="33">
                  <c:v>0.99999996930973012</c:v>
                </c:pt>
                <c:pt idx="34">
                  <c:v>0.99999999092533032</c:v>
                </c:pt>
                <c:pt idx="35">
                  <c:v>0.99999999735548606</c:v>
                </c:pt>
                <c:pt idx="36">
                  <c:v>0.99999999923956939</c:v>
                </c:pt>
                <c:pt idx="37">
                  <c:v>0.99999999978401055</c:v>
                </c:pt>
                <c:pt idx="38">
                  <c:v>0.99999999993934341</c:v>
                </c:pt>
                <c:pt idx="39">
                  <c:v>0.99999999998314348</c:v>
                </c:pt>
                <c:pt idx="40">
                  <c:v>0.99999999999536082</c:v>
                </c:pt>
                <c:pt idx="41">
                  <c:v>0.99999999999873468</c:v>
                </c:pt>
                <c:pt idx="42">
                  <c:v>0.99999999999965783</c:v>
                </c:pt>
                <c:pt idx="43">
                  <c:v>0.99999999999990807</c:v>
                </c:pt>
                <c:pt idx="44">
                  <c:v>0.99999999999997558</c:v>
                </c:pt>
                <c:pt idx="45">
                  <c:v>0.99999999999999356</c:v>
                </c:pt>
                <c:pt idx="46">
                  <c:v>0.99999999999999822</c:v>
                </c:pt>
                <c:pt idx="47">
                  <c:v>0.99999999999999956</c:v>
                </c:pt>
                <c:pt idx="48">
                  <c:v>0.99999999999999989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III'!$AA$21:$AA$81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1.3378187446733135E-14</c:v>
                </c:pt>
                <c:pt idx="6">
                  <c:v>1.9825707742171517E-10</c:v>
                </c:pt>
                <c:pt idx="7">
                  <c:v>1.3117996361389217E-7</c:v>
                </c:pt>
                <c:pt idx="8">
                  <c:v>1.2493174454730749E-5</c:v>
                </c:pt>
                <c:pt idx="9">
                  <c:v>3.2834863982222906E-4</c:v>
                </c:pt>
                <c:pt idx="10">
                  <c:v>3.5249681880772377E-3</c:v>
                </c:pt>
                <c:pt idx="11">
                  <c:v>1.9873232549527553E-2</c:v>
                </c:pt>
                <c:pt idx="12">
                  <c:v>6.9710895274796181E-2</c:v>
                </c:pt>
                <c:pt idx="13">
                  <c:v>0.1714773066056185</c:v>
                </c:pt>
                <c:pt idx="14">
                  <c:v>0.3229808132215678</c:v>
                </c:pt>
                <c:pt idx="15">
                  <c:v>0.49810667975981904</c:v>
                </c:pt>
                <c:pt idx="16">
                  <c:v>0.66294715034501295</c:v>
                </c:pt>
                <c:pt idx="17">
                  <c:v>0.79400206949843244</c:v>
                </c:pt>
                <c:pt idx="18">
                  <c:v>0.88455594705054608</c:v>
                </c:pt>
                <c:pt idx="19">
                  <c:v>0.94017358092771497</c:v>
                </c:pt>
                <c:pt idx="20">
                  <c:v>0.9710901381638265</c:v>
                </c:pt>
                <c:pt idx="21">
                  <c:v>0.98687233212957448</c:v>
                </c:pt>
                <c:pt idx="22">
                  <c:v>0.99435925553523741</c:v>
                </c:pt>
                <c:pt idx="23">
                  <c:v>0.99769239055584191</c:v>
                </c:pt>
                <c:pt idx="24">
                  <c:v>0.99909633706123391</c:v>
                </c:pt>
                <c:pt idx="25">
                  <c:v>0.99965965921779421</c:v>
                </c:pt>
                <c:pt idx="26">
                  <c:v>0.99987621461605569</c:v>
                </c:pt>
                <c:pt idx="27">
                  <c:v>0.99995636544999267</c:v>
                </c:pt>
                <c:pt idx="28">
                  <c:v>0.99998504592114323</c:v>
                </c:pt>
                <c:pt idx="29">
                  <c:v>0.999995003674088</c:v>
                </c:pt>
                <c:pt idx="30">
                  <c:v>0.99999836862875602</c:v>
                </c:pt>
                <c:pt idx="31">
                  <c:v>0.99999947833693958</c:v>
                </c:pt>
                <c:pt idx="32">
                  <c:v>0.99999983632611067</c:v>
                </c:pt>
                <c:pt idx="33">
                  <c:v>0.9999999495286831</c:v>
                </c:pt>
                <c:pt idx="34">
                  <c:v>0.99999998468104301</c:v>
                </c:pt>
                <c:pt idx="35">
                  <c:v>0.99999999541745632</c:v>
                </c:pt>
                <c:pt idx="36">
                  <c:v>0.99999999864733735</c:v>
                </c:pt>
                <c:pt idx="37">
                  <c:v>0.9999999996055996</c:v>
                </c:pt>
                <c:pt idx="38">
                  <c:v>0.99999999988629951</c:v>
                </c:pt>
                <c:pt idx="39">
                  <c:v>0.99999999996756317</c:v>
                </c:pt>
                <c:pt idx="40">
                  <c:v>0.99999999999083566</c:v>
                </c:pt>
                <c:pt idx="41">
                  <c:v>0.99999999999743416</c:v>
                </c:pt>
                <c:pt idx="42">
                  <c:v>0.99999999999928735</c:v>
                </c:pt>
                <c:pt idx="43">
                  <c:v>0.9999999999998036</c:v>
                </c:pt>
                <c:pt idx="44">
                  <c:v>0.99999999999994627</c:v>
                </c:pt>
                <c:pt idx="45">
                  <c:v>0.99999999999998535</c:v>
                </c:pt>
                <c:pt idx="46">
                  <c:v>0.999999999999996</c:v>
                </c:pt>
                <c:pt idx="47">
                  <c:v>0.99999999999999878</c:v>
                </c:pt>
                <c:pt idx="48">
                  <c:v>0.99999999999999978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7.6605388699135801E-15</c:v>
                </c:pt>
                <c:pt idx="6">
                  <c:v>1.7675694241603424E-10</c:v>
                </c:pt>
                <c:pt idx="7">
                  <c:v>1.51962452510368E-7</c:v>
                </c:pt>
                <c:pt idx="8">
                  <c:v>1.679267853954558E-5</c:v>
                </c:pt>
                <c:pt idx="9">
                  <c:v>4.7546544922671963E-4</c:v>
                </c:pt>
                <c:pt idx="10">
                  <c:v>5.2284740816584971E-3</c:v>
                </c:pt>
                <c:pt idx="11">
                  <c:v>2.9165297595147303E-2</c:v>
                </c:pt>
                <c:pt idx="12">
                  <c:v>9.8881549963886539E-2</c:v>
                </c:pt>
                <c:pt idx="13">
                  <c:v>0.23167215673071515</c:v>
                </c:pt>
                <c:pt idx="14">
                  <c:v>0.41257008476329321</c:v>
                </c:pt>
                <c:pt idx="15">
                  <c:v>0.60095455113462937</c:v>
                </c:pt>
                <c:pt idx="16">
                  <c:v>0.75867907765332121</c:v>
                </c:pt>
                <c:pt idx="17">
                  <c:v>0.86904666236215422</c:v>
                </c:pt>
                <c:pt idx="18">
                  <c:v>0.93557672764460942</c:v>
                </c:pt>
                <c:pt idx="19">
                  <c:v>0.97096139672895998</c:v>
                </c:pt>
                <c:pt idx="20">
                  <c:v>0.98788697730139485</c:v>
                </c:pt>
                <c:pt idx="21">
                  <c:v>0.99528169070477579</c:v>
                </c:pt>
                <c:pt idx="22">
                  <c:v>0.99827005967441851</c:v>
                </c:pt>
                <c:pt idx="23">
                  <c:v>0.99939882468650931</c:v>
                </c:pt>
                <c:pt idx="24">
                  <c:v>0.99980078849429965</c:v>
                </c:pt>
                <c:pt idx="25">
                  <c:v>0.99993672368551367</c:v>
                </c:pt>
                <c:pt idx="26">
                  <c:v>0.99998064687851673</c:v>
                </c:pt>
                <c:pt idx="27">
                  <c:v>0.99999427789463058</c:v>
                </c:pt>
                <c:pt idx="28">
                  <c:v>0.99999835885409227</c:v>
                </c:pt>
                <c:pt idx="29">
                  <c:v>0.99999954203917185</c:v>
                </c:pt>
                <c:pt idx="30">
                  <c:v>0.99999987533583501</c:v>
                </c:pt>
                <c:pt idx="31">
                  <c:v>0.99999996681883829</c:v>
                </c:pt>
                <c:pt idx="32">
                  <c:v>0.99999999134704787</c:v>
                </c:pt>
                <c:pt idx="33">
                  <c:v>0.99999999778515192</c:v>
                </c:pt>
                <c:pt idx="34">
                  <c:v>0.99999999944265172</c:v>
                </c:pt>
                <c:pt idx="35">
                  <c:v>0.99999999986191956</c:v>
                </c:pt>
                <c:pt idx="36">
                  <c:v>0.99999999996627809</c:v>
                </c:pt>
                <c:pt idx="37">
                  <c:v>0.99999999999187239</c:v>
                </c:pt>
                <c:pt idx="38">
                  <c:v>0.99999999999806466</c:v>
                </c:pt>
                <c:pt idx="39">
                  <c:v>0.99999999999954436</c:v>
                </c:pt>
                <c:pt idx="40">
                  <c:v>0.99999999999989386</c:v>
                </c:pt>
                <c:pt idx="41">
                  <c:v>0.99999999999997569</c:v>
                </c:pt>
                <c:pt idx="42">
                  <c:v>0.99999999999999445</c:v>
                </c:pt>
                <c:pt idx="43">
                  <c:v>0.99999999999999856</c:v>
                </c:pt>
                <c:pt idx="44">
                  <c:v>0.99999999999999978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III'!$AH$21:$AH$81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4.9055204343062552E-13</c:v>
                </c:pt>
                <c:pt idx="7">
                  <c:v>5.7670535014153767E-10</c:v>
                </c:pt>
                <c:pt idx="8">
                  <c:v>9.4681182838396451E-8</c:v>
                </c:pt>
                <c:pt idx="9">
                  <c:v>4.1900205334233229E-6</c:v>
                </c:pt>
                <c:pt idx="10">
                  <c:v>7.4206252216046944E-5</c:v>
                </c:pt>
                <c:pt idx="11">
                  <c:v>6.7670071645820062E-4</c:v>
                </c:pt>
                <c:pt idx="12">
                  <c:v>3.7609706397279123E-3</c:v>
                </c:pt>
                <c:pt idx="13">
                  <c:v>1.4324853123392324E-2</c:v>
                </c:pt>
                <c:pt idx="14">
                  <c:v>4.0683687649673402E-2</c:v>
                </c:pt>
                <c:pt idx="15">
                  <c:v>9.1717782249287005E-2</c:v>
                </c:pt>
                <c:pt idx="16">
                  <c:v>0.172131947704314</c:v>
                </c:pt>
                <c:pt idx="17">
                  <c:v>0.27909988937103358</c:v>
                </c:pt>
                <c:pt idx="18">
                  <c:v>0.4027028334428544</c:v>
                </c:pt>
                <c:pt idx="19">
                  <c:v>0.5296026203720211</c:v>
                </c:pt>
                <c:pt idx="20">
                  <c:v>0.64746886522622338</c:v>
                </c:pt>
                <c:pt idx="21">
                  <c:v>0.74796590657856821</c:v>
                </c:pt>
                <c:pt idx="22">
                  <c:v>0.82756890196816146</c:v>
                </c:pt>
                <c:pt idx="23">
                  <c:v>0.88672299367297502</c:v>
                </c:pt>
                <c:pt idx="24">
                  <c:v>0.92830143145282729</c:v>
                </c:pt>
                <c:pt idx="25">
                  <c:v>0.95613375860938477</c:v>
                </c:pt>
                <c:pt idx="26">
                  <c:v>0.97397960508149917</c:v>
                </c:pt>
                <c:pt idx="27">
                  <c:v>0.98499402800403557</c:v>
                </c:pt>
                <c:pt idx="28">
                  <c:v>0.99156520979165996</c:v>
                </c:pt>
                <c:pt idx="29">
                  <c:v>0.99536839787188414</c:v>
                </c:pt>
                <c:pt idx="30">
                  <c:v>0.9975104367498473</c:v>
                </c:pt>
                <c:pt idx="31">
                  <c:v>0.99868765517160596</c:v>
                </c:pt>
                <c:pt idx="32">
                  <c:v>0.99932044873690873</c:v>
                </c:pt>
                <c:pt idx="33">
                  <c:v>0.99965382994979834</c:v>
                </c:pt>
                <c:pt idx="34">
                  <c:v>0.99982628859448364</c:v>
                </c:pt>
                <c:pt idx="35">
                  <c:v>0.99991402752274416</c:v>
                </c:pt>
                <c:pt idx="36">
                  <c:v>0.99995799006050912</c:v>
                </c:pt>
                <c:pt idx="37">
                  <c:v>0.99997971244024886</c:v>
                </c:pt>
                <c:pt idx="38">
                  <c:v>0.99999030884017481</c:v>
                </c:pt>
                <c:pt idx="39">
                  <c:v>0.99999541713710216</c:v>
                </c:pt>
                <c:pt idx="40">
                  <c:v>0.99999785301996791</c:v>
                </c:pt>
                <c:pt idx="41">
                  <c:v>0.99999900290755972</c:v>
                </c:pt>
                <c:pt idx="42">
                  <c:v>0.99999954067530761</c:v>
                </c:pt>
                <c:pt idx="43">
                  <c:v>0.9999997900001657</c:v>
                </c:pt>
                <c:pt idx="44">
                  <c:v>0.99999990466546373</c:v>
                </c:pt>
                <c:pt idx="45">
                  <c:v>0.99999995700552025</c:v>
                </c:pt>
                <c:pt idx="46">
                  <c:v>0.99999998072968777</c:v>
                </c:pt>
                <c:pt idx="47">
                  <c:v>0.99999999141291029</c:v>
                </c:pt>
                <c:pt idx="48">
                  <c:v>0.99999999619426416</c:v>
                </c:pt>
                <c:pt idx="49">
                  <c:v>0.9999999983219352</c:v>
                </c:pt>
                <c:pt idx="50">
                  <c:v>0.99999999926364502</c:v>
                </c:pt>
                <c:pt idx="51">
                  <c:v>0.99999999967834119</c:v>
                </c:pt>
                <c:pt idx="52">
                  <c:v>0.99999999986009125</c:v>
                </c:pt>
                <c:pt idx="53">
                  <c:v>0.99999999993939048</c:v>
                </c:pt>
                <c:pt idx="54">
                  <c:v>0.99999999997384359</c:v>
                </c:pt>
                <c:pt idx="55">
                  <c:v>0.99999999998875289</c:v>
                </c:pt>
                <c:pt idx="56">
                  <c:v>0.99999999999518019</c:v>
                </c:pt>
                <c:pt idx="57">
                  <c:v>0.99999999999794131</c:v>
                </c:pt>
                <c:pt idx="58">
                  <c:v>0.99999999999912348</c:v>
                </c:pt>
                <c:pt idx="59">
                  <c:v>0.99999999999962785</c:v>
                </c:pt>
                <c:pt idx="60">
                  <c:v>0.99999999999984257</c:v>
                </c:pt>
              </c:numCache>
            </c:numRef>
          </c:yVal>
        </c:ser>
        <c:axId val="98116352"/>
        <c:axId val="98118272"/>
      </c:scatterChart>
      <c:valAx>
        <c:axId val="98116352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98118272"/>
        <c:crosses val="autoZero"/>
        <c:crossBetween val="midCat"/>
        <c:majorUnit val="200"/>
      </c:valAx>
      <c:valAx>
        <c:axId val="9811827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98116352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IV'!$V$14:$AK$14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IV'!$V$15:$AK$15</c:f>
              <c:numCache>
                <c:formatCode>0.0</c:formatCode>
                <c:ptCount val="16"/>
                <c:pt idx="0">
                  <c:v>0</c:v>
                </c:pt>
                <c:pt idx="1">
                  <c:v>6.9184674051207554E-2</c:v>
                </c:pt>
                <c:pt idx="2">
                  <c:v>3.9767568549119309E-2</c:v>
                </c:pt>
                <c:pt idx="3">
                  <c:v>9.5877973488287638E-2</c:v>
                </c:pt>
                <c:pt idx="4">
                  <c:v>0.41183947702923557</c:v>
                </c:pt>
                <c:pt idx="5">
                  <c:v>0.73651715997820966</c:v>
                </c:pt>
                <c:pt idx="6">
                  <c:v>0.83893226802251686</c:v>
                </c:pt>
                <c:pt idx="7">
                  <c:v>0.94189213727982579</c:v>
                </c:pt>
                <c:pt idx="8">
                  <c:v>0.97457781005992383</c:v>
                </c:pt>
                <c:pt idx="9">
                  <c:v>0.99636825857998923</c:v>
                </c:pt>
                <c:pt idx="10">
                  <c:v>1.0018158707100056</c:v>
                </c:pt>
                <c:pt idx="11">
                  <c:v>1.0127110949700382</c:v>
                </c:pt>
                <c:pt idx="12">
                  <c:v>0.9909206464499728</c:v>
                </c:pt>
                <c:pt idx="13">
                  <c:v>0.97457781005992383</c:v>
                </c:pt>
                <c:pt idx="14">
                  <c:v>0.96368258579989108</c:v>
                </c:pt>
                <c:pt idx="15">
                  <c:v>0.96913019792990751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IV'!$V$17:$AK$17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IV'!$V$18:$AK$18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0.12520325203252033</c:v>
                </c:pt>
                <c:pt idx="3">
                  <c:v>0.46666666666666667</c:v>
                </c:pt>
                <c:pt idx="4">
                  <c:v>0.78211382113821137</c:v>
                </c:pt>
                <c:pt idx="5">
                  <c:v>0.88292682926829269</c:v>
                </c:pt>
                <c:pt idx="6">
                  <c:v>0.92845528455284554</c:v>
                </c:pt>
                <c:pt idx="7">
                  <c:v>0.99024390243902438</c:v>
                </c:pt>
                <c:pt idx="8">
                  <c:v>0.98211382113821133</c:v>
                </c:pt>
                <c:pt idx="9">
                  <c:v>0.95284552845528458</c:v>
                </c:pt>
                <c:pt idx="10">
                  <c:v>1.0146341463414634</c:v>
                </c:pt>
                <c:pt idx="11">
                  <c:v>0.99186991869918695</c:v>
                </c:pt>
                <c:pt idx="12">
                  <c:v>1.0373983739837398</c:v>
                </c:pt>
                <c:pt idx="13">
                  <c:v>1.0390243902439025</c:v>
                </c:pt>
                <c:pt idx="14">
                  <c:v>1.0439024390243903</c:v>
                </c:pt>
                <c:pt idx="15">
                  <c:v>1.0097560975609756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IV'!$V$17:$AK$17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IV'!$V$21:$AK$21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0.15476190476190477</c:v>
                </c:pt>
                <c:pt idx="3">
                  <c:v>0.41666666666666669</c:v>
                </c:pt>
                <c:pt idx="4">
                  <c:v>0.77142857142857135</c:v>
                </c:pt>
                <c:pt idx="5">
                  <c:v>0.8928571428571429</c:v>
                </c:pt>
                <c:pt idx="6">
                  <c:v>0.98571428571428565</c:v>
                </c:pt>
                <c:pt idx="7">
                  <c:v>1.0714285714285714</c:v>
                </c:pt>
                <c:pt idx="8">
                  <c:v>0.91904761904761911</c:v>
                </c:pt>
                <c:pt idx="9">
                  <c:v>0.92380952380952375</c:v>
                </c:pt>
                <c:pt idx="10">
                  <c:v>0.96904761904761916</c:v>
                </c:pt>
                <c:pt idx="11">
                  <c:v>0.9285714285714286</c:v>
                </c:pt>
                <c:pt idx="12">
                  <c:v>1.0476190476190477</c:v>
                </c:pt>
                <c:pt idx="13">
                  <c:v>1.0738095238095238</c:v>
                </c:pt>
                <c:pt idx="14">
                  <c:v>1.0142857142857142</c:v>
                </c:pt>
                <c:pt idx="15">
                  <c:v>0.95476190476190481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IV'!$V$17:$AK$17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IV'!$V$26:$AK$26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0.33214285714285713</c:v>
                </c:pt>
                <c:pt idx="4">
                  <c:v>0.68571428571428572</c:v>
                </c:pt>
                <c:pt idx="5">
                  <c:v>0.83571428571428563</c:v>
                </c:pt>
                <c:pt idx="6">
                  <c:v>0.93214285714285705</c:v>
                </c:pt>
                <c:pt idx="7">
                  <c:v>1.0392857142857141</c:v>
                </c:pt>
                <c:pt idx="8">
                  <c:v>0.83035714285714279</c:v>
                </c:pt>
                <c:pt idx="9">
                  <c:v>0.85178571428571426</c:v>
                </c:pt>
                <c:pt idx="10">
                  <c:v>0.93749999999999989</c:v>
                </c:pt>
                <c:pt idx="11">
                  <c:v>0.9</c:v>
                </c:pt>
                <c:pt idx="12">
                  <c:v>1.05</c:v>
                </c:pt>
                <c:pt idx="13">
                  <c:v>1.0392857142857141</c:v>
                </c:pt>
                <c:pt idx="14">
                  <c:v>1.0232142857142856</c:v>
                </c:pt>
                <c:pt idx="15">
                  <c:v>0.95892857142857124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IV'!$V$30:$AK$30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IV'!$V$31:$AK$31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5.7775448709550627E-2</c:v>
                </c:pt>
                <c:pt idx="3">
                  <c:v>0.19337088955849599</c:v>
                </c:pt>
                <c:pt idx="4">
                  <c:v>0.36433905410716622</c:v>
                </c:pt>
                <c:pt idx="5">
                  <c:v>0.45001965151316647</c:v>
                </c:pt>
                <c:pt idx="6">
                  <c:v>0.55338661076902917</c:v>
                </c:pt>
                <c:pt idx="7">
                  <c:v>0.63042054238176337</c:v>
                </c:pt>
                <c:pt idx="8">
                  <c:v>0.67601205292807542</c:v>
                </c:pt>
                <c:pt idx="9">
                  <c:v>0.73850386479758934</c:v>
                </c:pt>
                <c:pt idx="10">
                  <c:v>0.75147386348748835</c:v>
                </c:pt>
                <c:pt idx="11">
                  <c:v>0.82850779510022265</c:v>
                </c:pt>
                <c:pt idx="12">
                  <c:v>0.89414384907637878</c:v>
                </c:pt>
                <c:pt idx="13">
                  <c:v>0.91300930171623207</c:v>
                </c:pt>
                <c:pt idx="14">
                  <c:v>0.98768505174898458</c:v>
                </c:pt>
                <c:pt idx="15">
                  <c:v>0.98611293069566341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IV'!$V$30:$AK$30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IV'!$V$41:$AK$41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5.9767687843381521E-3</c:v>
                </c:pt>
                <c:pt idx="3">
                  <c:v>2.5619338626919754E-2</c:v>
                </c:pt>
                <c:pt idx="4">
                  <c:v>7.3982705492618206E-2</c:v>
                </c:pt>
                <c:pt idx="5">
                  <c:v>0.10477114144653313</c:v>
                </c:pt>
                <c:pt idx="6">
                  <c:v>0.1463177612122567</c:v>
                </c:pt>
                <c:pt idx="7">
                  <c:v>0.1816614641855861</c:v>
                </c:pt>
                <c:pt idx="8">
                  <c:v>0.2037270484001967</c:v>
                </c:pt>
                <c:pt idx="9">
                  <c:v>0.23926459252328844</c:v>
                </c:pt>
                <c:pt idx="10">
                  <c:v>0.27554519438713571</c:v>
                </c:pt>
                <c:pt idx="11">
                  <c:v>0.34484340542716457</c:v>
                </c:pt>
                <c:pt idx="12">
                  <c:v>0.37485647678203016</c:v>
                </c:pt>
                <c:pt idx="13">
                  <c:v>0.39847279019473936</c:v>
                </c:pt>
                <c:pt idx="14">
                  <c:v>0.41498159478283009</c:v>
                </c:pt>
                <c:pt idx="15">
                  <c:v>0.43297651485243199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IV'!$V$44:$AK$44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IV'!$V$46:$AK$46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9.3953488372093025E-2</c:v>
                </c:pt>
                <c:pt idx="5">
                  <c:v>0.13209302325581396</c:v>
                </c:pt>
                <c:pt idx="6">
                  <c:v>0.1897674418604651</c:v>
                </c:pt>
                <c:pt idx="7">
                  <c:v>0.22697674418604649</c:v>
                </c:pt>
                <c:pt idx="8">
                  <c:v>0.32093023255813952</c:v>
                </c:pt>
                <c:pt idx="9">
                  <c:v>0.32651162790697674</c:v>
                </c:pt>
                <c:pt idx="10">
                  <c:v>0.40930232558139534</c:v>
                </c:pt>
                <c:pt idx="11">
                  <c:v>0.46790697674418602</c:v>
                </c:pt>
                <c:pt idx="12">
                  <c:v>0.52</c:v>
                </c:pt>
                <c:pt idx="13">
                  <c:v>0.57395348837209303</c:v>
                </c:pt>
                <c:pt idx="14">
                  <c:v>0.60744186046511628</c:v>
                </c:pt>
                <c:pt idx="15">
                  <c:v>0.68744186046511635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IV'!$V$44:$AK$44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IV'!$V$49:$AK$49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0.12959999999999999</c:v>
                </c:pt>
                <c:pt idx="15">
                  <c:v>0.152</c:v>
                </c:pt>
              </c:numCache>
            </c:numRef>
          </c:yVal>
        </c:ser>
        <c:axId val="72850432"/>
        <c:axId val="72860800"/>
      </c:scatterChart>
      <c:valAx>
        <c:axId val="72850432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2860800"/>
        <c:crosses val="autoZero"/>
        <c:crossBetween val="midCat"/>
        <c:majorUnit val="200"/>
      </c:valAx>
      <c:valAx>
        <c:axId val="7286080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2850432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2.819966482547897E-14</c:v>
                </c:pt>
                <c:pt idx="5">
                  <c:v>1.065032284586209E-9</c:v>
                </c:pt>
                <c:pt idx="6">
                  <c:v>8.1435536558593913E-7</c:v>
                </c:pt>
                <c:pt idx="7">
                  <c:v>6.7336708109655405E-5</c:v>
                </c:pt>
                <c:pt idx="8">
                  <c:v>1.3949934473990175E-3</c:v>
                </c:pt>
                <c:pt idx="9">
                  <c:v>1.1573073266730015E-2</c:v>
                </c:pt>
                <c:pt idx="10">
                  <c:v>5.106342035941968E-2</c:v>
                </c:pt>
                <c:pt idx="11">
                  <c:v>0.14391232097680706</c:v>
                </c:pt>
                <c:pt idx="12">
                  <c:v>0.29352870654799162</c:v>
                </c:pt>
                <c:pt idx="13">
                  <c:v>0.4737424556615592</c:v>
                </c:pt>
                <c:pt idx="14">
                  <c:v>0.64649638707570012</c:v>
                </c:pt>
                <c:pt idx="15">
                  <c:v>0.78452987314383316</c:v>
                </c:pt>
                <c:pt idx="16">
                  <c:v>0.8797117001116429</c:v>
                </c:pt>
                <c:pt idx="17">
                  <c:v>0.93787901576746369</c:v>
                </c:pt>
                <c:pt idx="18">
                  <c:v>0.97003905779677368</c:v>
                </c:pt>
                <c:pt idx="19">
                  <c:v>0.98638912988355631</c:v>
                </c:pt>
                <c:pt idx="20">
                  <c:v>0.99413213051151561</c:v>
                </c:pt>
                <c:pt idx="21">
                  <c:v>0.99758371106453669</c:v>
                </c:pt>
                <c:pt idx="22">
                  <c:v>0.99904433576250296</c:v>
                </c:pt>
                <c:pt idx="23">
                  <c:v>0.99963522884860034</c:v>
                </c:pt>
                <c:pt idx="24">
                  <c:v>0.99986508154555853</c:v>
                </c:pt>
                <c:pt idx="25">
                  <c:v>0.9999514726825055</c:v>
                </c:pt>
                <c:pt idx="26">
                  <c:v>0.9999829751452245</c:v>
                </c:pt>
                <c:pt idx="27">
                  <c:v>0.9999941587810367</c:v>
                </c:pt>
                <c:pt idx="28">
                  <c:v>0.99999803556713851</c:v>
                </c:pt>
                <c:pt idx="29">
                  <c:v>0.99999935114436045</c:v>
                </c:pt>
                <c:pt idx="30">
                  <c:v>0.99999978914124421</c:v>
                </c:pt>
                <c:pt idx="31">
                  <c:v>0.99999993248019359</c:v>
                </c:pt>
                <c:pt idx="32">
                  <c:v>0.99999997866703683</c:v>
                </c:pt>
                <c:pt idx="33">
                  <c:v>0.99999999334162359</c:v>
                </c:pt>
                <c:pt idx="34">
                  <c:v>0.99999999794486194</c:v>
                </c:pt>
                <c:pt idx="35">
                  <c:v>0.99999999937211947</c:v>
                </c:pt>
                <c:pt idx="36">
                  <c:v>0.99999999980996201</c:v>
                </c:pt>
                <c:pt idx="37">
                  <c:v>0.99999999994297606</c:v>
                </c:pt>
                <c:pt idx="38">
                  <c:v>0.99999999998302458</c:v>
                </c:pt>
                <c:pt idx="39">
                  <c:v>0.99999999999498346</c:v>
                </c:pt>
                <c:pt idx="40">
                  <c:v>0.99999999999852751</c:v>
                </c:pt>
                <c:pt idx="41">
                  <c:v>0.99999999999957045</c:v>
                </c:pt>
                <c:pt idx="42">
                  <c:v>0.99999999999987532</c:v>
                </c:pt>
                <c:pt idx="43">
                  <c:v>0.99999999999996392</c:v>
                </c:pt>
                <c:pt idx="44">
                  <c:v>0.99999999999998956</c:v>
                </c:pt>
                <c:pt idx="45">
                  <c:v>0.999999999999997</c:v>
                </c:pt>
                <c:pt idx="46">
                  <c:v>0.999999999999999</c:v>
                </c:pt>
                <c:pt idx="47">
                  <c:v>0.99999999999999956</c:v>
                </c:pt>
                <c:pt idx="48">
                  <c:v>0.99999999999999989</c:v>
                </c:pt>
                <c:pt idx="49">
                  <c:v>0.99999999999999989</c:v>
                </c:pt>
                <c:pt idx="50">
                  <c:v>0.99999999999999989</c:v>
                </c:pt>
                <c:pt idx="51">
                  <c:v>0.99999999999999989</c:v>
                </c:pt>
                <c:pt idx="52">
                  <c:v>0.99999999999999989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3.5066949344297882E-12</c:v>
                </c:pt>
                <c:pt idx="5">
                  <c:v>1.8180108696252972E-8</c:v>
                </c:pt>
                <c:pt idx="6">
                  <c:v>4.1641479505138967E-6</c:v>
                </c:pt>
                <c:pt idx="7">
                  <c:v>1.6087932715830311E-4</c:v>
                </c:pt>
                <c:pt idx="8">
                  <c:v>2.051722725955385E-3</c:v>
                </c:pt>
                <c:pt idx="9">
                  <c:v>1.2560203565247121E-2</c:v>
                </c:pt>
                <c:pt idx="10">
                  <c:v>4.6270249237359007E-2</c:v>
                </c:pt>
                <c:pt idx="11">
                  <c:v>0.11860662166719466</c:v>
                </c:pt>
                <c:pt idx="12">
                  <c:v>0.23338649266128059</c:v>
                </c:pt>
                <c:pt idx="13">
                  <c:v>0.37785679161142005</c:v>
                </c:pt>
                <c:pt idx="14">
                  <c:v>0.52955891134358146</c:v>
                </c:pt>
                <c:pt idx="15">
                  <c:v>0.66746527734069172</c:v>
                </c:pt>
                <c:pt idx="16">
                  <c:v>0.7790485257357096</c:v>
                </c:pt>
                <c:pt idx="17">
                  <c:v>0.86112447502988254</c:v>
                </c:pt>
                <c:pt idx="18">
                  <c:v>0.91691343158289285</c:v>
                </c:pt>
                <c:pt idx="19">
                  <c:v>0.95240962490675019</c:v>
                </c:pt>
                <c:pt idx="20">
                  <c:v>0.97376787009817178</c:v>
                </c:pt>
                <c:pt idx="21">
                  <c:v>0.98602200613362079</c:v>
                </c:pt>
                <c:pt idx="22">
                  <c:v>0.99277115557102225</c:v>
                </c:pt>
                <c:pt idx="23">
                  <c:v>0.99635923303717122</c:v>
                </c:pt>
                <c:pt idx="24">
                  <c:v>0.99820896377868407</c:v>
                </c:pt>
                <c:pt idx="25">
                  <c:v>0.99913718322847178</c:v>
                </c:pt>
                <c:pt idx="26">
                  <c:v>0.99959205357381908</c:v>
                </c:pt>
                <c:pt idx="27">
                  <c:v>0.99981032954143312</c:v>
                </c:pt>
                <c:pt idx="28">
                  <c:v>0.99991313549611249</c:v>
                </c:pt>
                <c:pt idx="29">
                  <c:v>0.99996075599928691</c:v>
                </c:pt>
                <c:pt idx="30">
                  <c:v>0.99998248717754523</c:v>
                </c:pt>
                <c:pt idx="31">
                  <c:v>0.99999227164260229</c:v>
                </c:pt>
                <c:pt idx="32">
                  <c:v>0.99999662398219136</c:v>
                </c:pt>
                <c:pt idx="33">
                  <c:v>0.99999853884240364</c:v>
                </c:pt>
                <c:pt idx="34">
                  <c:v>0.99999937293977259</c:v>
                </c:pt>
                <c:pt idx="35">
                  <c:v>0.99999973297686995</c:v>
                </c:pt>
                <c:pt idx="36">
                  <c:v>0.99999988710080734</c:v>
                </c:pt>
                <c:pt idx="37">
                  <c:v>0.99999995257782259</c:v>
                </c:pt>
                <c:pt idx="38">
                  <c:v>0.99999998020104597</c:v>
                </c:pt>
                <c:pt idx="39">
                  <c:v>0.999999991779986</c:v>
                </c:pt>
                <c:pt idx="40">
                  <c:v>0.99999999660490035</c:v>
                </c:pt>
                <c:pt idx="41">
                  <c:v>0.99999999860445032</c:v>
                </c:pt>
                <c:pt idx="42">
                  <c:v>0.99999999942891793</c:v>
                </c:pt>
                <c:pt idx="43">
                  <c:v>0.99999999976727272</c:v>
                </c:pt>
                <c:pt idx="44">
                  <c:v>0.99999999990552568</c:v>
                </c:pt>
                <c:pt idx="45">
                  <c:v>0.99999999996178734</c:v>
                </c:pt>
                <c:pt idx="46">
                  <c:v>0.99999999998459599</c:v>
                </c:pt>
                <c:pt idx="47">
                  <c:v>0.99999999999381017</c:v>
                </c:pt>
                <c:pt idx="48">
                  <c:v>0.99999999999751998</c:v>
                </c:pt>
                <c:pt idx="49">
                  <c:v>0.99999999999900901</c:v>
                </c:pt>
                <c:pt idx="50">
                  <c:v>0.99999999999960532</c:v>
                </c:pt>
                <c:pt idx="51">
                  <c:v>0.99999999999984301</c:v>
                </c:pt>
                <c:pt idx="52">
                  <c:v>0.99999999999993794</c:v>
                </c:pt>
                <c:pt idx="53">
                  <c:v>0.99999999999997546</c:v>
                </c:pt>
                <c:pt idx="54">
                  <c:v>0.99999999999999012</c:v>
                </c:pt>
                <c:pt idx="55">
                  <c:v>0.99999999999999634</c:v>
                </c:pt>
                <c:pt idx="56">
                  <c:v>0.99999999999999845</c:v>
                </c:pt>
                <c:pt idx="57">
                  <c:v>0.99999999999999933</c:v>
                </c:pt>
                <c:pt idx="58">
                  <c:v>0.99999999999999978</c:v>
                </c:pt>
                <c:pt idx="59">
                  <c:v>0.99999999999999978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7.2164496600635165E-16</c:v>
                </c:pt>
                <c:pt idx="4">
                  <c:v>1.6975004735186872E-10</c:v>
                </c:pt>
                <c:pt idx="5">
                  <c:v>2.19545466806359E-7</c:v>
                </c:pt>
                <c:pt idx="6">
                  <c:v>2.1117727112773821E-5</c:v>
                </c:pt>
                <c:pt idx="7">
                  <c:v>4.6108939250721903E-4</c:v>
                </c:pt>
                <c:pt idx="8">
                  <c:v>3.9979702990691757E-3</c:v>
                </c:pt>
                <c:pt idx="9">
                  <c:v>1.8804065132299427E-2</c:v>
                </c:pt>
                <c:pt idx="10">
                  <c:v>5.7908184578839339E-2</c:v>
                </c:pt>
                <c:pt idx="11">
                  <c:v>0.13174656463205592</c:v>
                </c:pt>
                <c:pt idx="12">
                  <c:v>0.24022546592830199</c:v>
                </c:pt>
                <c:pt idx="13">
                  <c:v>0.37174928835075749</c:v>
                </c:pt>
                <c:pt idx="14">
                  <c:v>0.5090138189041995</c:v>
                </c:pt>
                <c:pt idx="15">
                  <c:v>0.6361883745202781</c:v>
                </c:pt>
                <c:pt idx="16">
                  <c:v>0.74322553899153754</c:v>
                </c:pt>
                <c:pt idx="17">
                  <c:v>0.82651168550102783</c:v>
                </c:pt>
                <c:pt idx="18">
                  <c:v>0.8872413008676755</c:v>
                </c:pt>
                <c:pt idx="19">
                  <c:v>0.92918225764800511</c:v>
                </c:pt>
                <c:pt idx="20">
                  <c:v>0.95684894591237302</c:v>
                </c:pt>
                <c:pt idx="21">
                  <c:v>0.97440039262969902</c:v>
                </c:pt>
                <c:pt idx="22">
                  <c:v>0.98516776193073763</c:v>
                </c:pt>
                <c:pt idx="23">
                  <c:v>0.99158459630382323</c:v>
                </c:pt>
                <c:pt idx="24">
                  <c:v>0.99531351339952889</c:v>
                </c:pt>
                <c:pt idx="25">
                  <c:v>0.997433152609838</c:v>
                </c:pt>
                <c:pt idx="26">
                  <c:v>0.99861485711571263</c:v>
                </c:pt>
                <c:pt idx="27">
                  <c:v>0.99926244460744096</c:v>
                </c:pt>
                <c:pt idx="28">
                  <c:v>0.99961195689949367</c:v>
                </c:pt>
                <c:pt idx="29">
                  <c:v>0.9997980431754443</c:v>
                </c:pt>
                <c:pt idx="30">
                  <c:v>0.99989591773310083</c:v>
                </c:pt>
                <c:pt idx="31">
                  <c:v>0.99994683472826917</c:v>
                </c:pt>
                <c:pt idx="32">
                  <c:v>0.99997306231097027</c:v>
                </c:pt>
                <c:pt idx="33">
                  <c:v>0.9999864517828988</c:v>
                </c:pt>
                <c:pt idx="34">
                  <c:v>0.99999323188282119</c:v>
                </c:pt>
                <c:pt idx="35">
                  <c:v>0.99999663982229581</c:v>
                </c:pt>
                <c:pt idx="36">
                  <c:v>0.99999834123758424</c:v>
                </c:pt>
                <c:pt idx="37">
                  <c:v>0.99999918542704558</c:v>
                </c:pt>
                <c:pt idx="38">
                  <c:v>0.99999960191468229</c:v>
                </c:pt>
                <c:pt idx="39">
                  <c:v>0.99999980632132879</c:v>
                </c:pt>
                <c:pt idx="40">
                  <c:v>0.99999990615943135</c:v>
                </c:pt>
                <c:pt idx="41">
                  <c:v>0.99999995470681902</c:v>
                </c:pt>
                <c:pt idx="42">
                  <c:v>0.99999997821655828</c:v>
                </c:pt>
                <c:pt idx="43">
                  <c:v>0.99999998955811042</c:v>
                </c:pt>
                <c:pt idx="44">
                  <c:v>0.99999999501013837</c:v>
                </c:pt>
                <c:pt idx="45">
                  <c:v>0.99999999762237068</c:v>
                </c:pt>
                <c:pt idx="46">
                  <c:v>0.9999999988701318</c:v>
                </c:pt>
                <c:pt idx="47">
                  <c:v>0.99999999946443208</c:v>
                </c:pt>
                <c:pt idx="48">
                  <c:v>0.99999999974673637</c:v>
                </c:pt>
                <c:pt idx="49">
                  <c:v>0.99999999988050048</c:v>
                </c:pt>
                <c:pt idx="50">
                  <c:v>0.99999999994373301</c:v>
                </c:pt>
                <c:pt idx="51">
                  <c:v>0.99999999997355848</c:v>
                </c:pt>
                <c:pt idx="52">
                  <c:v>0.99999999998759714</c:v>
                </c:pt>
                <c:pt idx="53">
                  <c:v>0.99999999999419242</c:v>
                </c:pt>
                <c:pt idx="54">
                  <c:v>0.99999999999728506</c:v>
                </c:pt>
                <c:pt idx="55">
                  <c:v>0.99999999999873279</c:v>
                </c:pt>
                <c:pt idx="56">
                  <c:v>0.99999999999940936</c:v>
                </c:pt>
                <c:pt idx="57">
                  <c:v>0.999999999999725</c:v>
                </c:pt>
                <c:pt idx="58">
                  <c:v>0.99999999999987221</c:v>
                </c:pt>
                <c:pt idx="59">
                  <c:v>0.99999999999994071</c:v>
                </c:pt>
                <c:pt idx="60">
                  <c:v>0.99999999999997247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2.2204460492503131E-16</c:v>
                </c:pt>
                <c:pt idx="4">
                  <c:v>5.8625215793028929E-11</c:v>
                </c:pt>
                <c:pt idx="5">
                  <c:v>9.0180247824811488E-8</c:v>
                </c:pt>
                <c:pt idx="6">
                  <c:v>9.9014499609917389E-6</c:v>
                </c:pt>
                <c:pt idx="7">
                  <c:v>2.4089270674942934E-4</c:v>
                </c:pt>
                <c:pt idx="8">
                  <c:v>2.290898962814869E-3</c:v>
                </c:pt>
                <c:pt idx="9">
                  <c:v>1.1684900419970001E-2</c:v>
                </c:pt>
                <c:pt idx="10">
                  <c:v>3.8679847239732008E-2</c:v>
                </c:pt>
                <c:pt idx="11">
                  <c:v>9.3892569519833657E-2</c:v>
                </c:pt>
                <c:pt idx="12">
                  <c:v>0.18145288639181831</c:v>
                </c:pt>
                <c:pt idx="13">
                  <c:v>0.29574251449402794</c:v>
                </c:pt>
                <c:pt idx="14">
                  <c:v>0.42388065509069789</c:v>
                </c:pt>
                <c:pt idx="15">
                  <c:v>0.55120037872943828</c:v>
                </c:pt>
                <c:pt idx="16">
                  <c:v>0.66596303509284016</c:v>
                </c:pt>
                <c:pt idx="17">
                  <c:v>0.76148665535533255</c:v>
                </c:pt>
                <c:pt idx="18">
                  <c:v>0.83592481189499757</c:v>
                </c:pt>
                <c:pt idx="19">
                  <c:v>0.89082070551487147</c:v>
                </c:pt>
                <c:pt idx="20">
                  <c:v>0.92946371684836782</c:v>
                </c:pt>
                <c:pt idx="21">
                  <c:v>0.95560848888052041</c:v>
                </c:pt>
                <c:pt idx="22">
                  <c:v>0.97270554781119489</c:v>
                </c:pt>
                <c:pt idx="23">
                  <c:v>0.98356189432122909</c:v>
                </c:pt>
                <c:pt idx="24">
                  <c:v>0.99028131582173717</c:v>
                </c:pt>
                <c:pt idx="25">
                  <c:v>0.99434811505339205</c:v>
                </c:pt>
                <c:pt idx="26">
                  <c:v>0.99676142936429069</c:v>
                </c:pt>
                <c:pt idx="27">
                  <c:v>0.99816878796630726</c:v>
                </c:pt>
                <c:pt idx="28">
                  <c:v>0.9989768964357586</c:v>
                </c:pt>
                <c:pt idx="29">
                  <c:v>0.99943454562167822</c:v>
                </c:pt>
                <c:pt idx="30">
                  <c:v>0.99969053319512047</c:v>
                </c:pt>
                <c:pt idx="31">
                  <c:v>0.99983213540125648</c:v>
                </c:pt>
                <c:pt idx="32">
                  <c:v>0.99990968120411194</c:v>
                </c:pt>
                <c:pt idx="33">
                  <c:v>0.99995176326562873</c:v>
                </c:pt>
                <c:pt idx="34">
                  <c:v>0.99997441227721173</c:v>
                </c:pt>
                <c:pt idx="35">
                  <c:v>0.9999865108885666</c:v>
                </c:pt>
                <c:pt idx="36">
                  <c:v>0.99999292947815654</c:v>
                </c:pt>
                <c:pt idx="37">
                  <c:v>0.99999631334831607</c:v>
                </c:pt>
                <c:pt idx="38">
                  <c:v>0.99999808705838389</c:v>
                </c:pt>
                <c:pt idx="39">
                  <c:v>0.99999901185776052</c:v>
                </c:pt>
                <c:pt idx="40">
                  <c:v>0.99999949168930735</c:v>
                </c:pt>
                <c:pt idx="41">
                  <c:v>0.99999973952775101</c:v>
                </c:pt>
                <c:pt idx="42">
                  <c:v>0.99999986700524512</c:v>
                </c:pt>
                <c:pt idx="43">
                  <c:v>0.99999993232065443</c:v>
                </c:pt>
                <c:pt idx="44">
                  <c:v>0.99999996566598381</c:v>
                </c:pt>
                <c:pt idx="45">
                  <c:v>0.99999998263280698</c:v>
                </c:pt>
                <c:pt idx="46">
                  <c:v>0.99999999123900674</c:v>
                </c:pt>
                <c:pt idx="47">
                  <c:v>0.99999999559170105</c:v>
                </c:pt>
                <c:pt idx="48">
                  <c:v>0.99999999778715032</c:v>
                </c:pt>
                <c:pt idx="49">
                  <c:v>0.99999999889169444</c:v>
                </c:pt>
                <c:pt idx="50">
                  <c:v>0.99999999944607298</c:v>
                </c:pt>
                <c:pt idx="51">
                  <c:v>0.99999999972369724</c:v>
                </c:pt>
                <c:pt idx="52">
                  <c:v>0.99999999986243526</c:v>
                </c:pt>
                <c:pt idx="53">
                  <c:v>0.99999999993163025</c:v>
                </c:pt>
                <c:pt idx="54">
                  <c:v>0.99999999996607647</c:v>
                </c:pt>
                <c:pt idx="55">
                  <c:v>0.99999999998319433</c:v>
                </c:pt>
                <c:pt idx="56">
                  <c:v>0.99999999999168698</c:v>
                </c:pt>
                <c:pt idx="57">
                  <c:v>0.99999999999589351</c:v>
                </c:pt>
                <c:pt idx="58">
                  <c:v>0.99999999999797429</c:v>
                </c:pt>
                <c:pt idx="59">
                  <c:v>0.99999999999900202</c:v>
                </c:pt>
                <c:pt idx="60">
                  <c:v>0.99999999999950895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IV'!$Q$21:$Q$81</c:f>
              <c:numCache>
                <c:formatCode>0.00</c:formatCode>
                <c:ptCount val="61"/>
                <c:pt idx="0">
                  <c:v>0</c:v>
                </c:pt>
                <c:pt idx="1">
                  <c:v>1.6653345369377346E-16</c:v>
                </c:pt>
                <c:pt idx="2">
                  <c:v>1.9616328728044863E-8</c:v>
                </c:pt>
                <c:pt idx="3">
                  <c:v>1.0166465048699891E-5</c:v>
                </c:pt>
                <c:pt idx="4">
                  <c:v>2.3651300805543896E-4</c:v>
                </c:pt>
                <c:pt idx="5">
                  <c:v>1.5766908926402312E-3</c:v>
                </c:pt>
                <c:pt idx="6">
                  <c:v>5.6040127850206511E-3</c:v>
                </c:pt>
                <c:pt idx="7">
                  <c:v>1.3874567701437746E-2</c:v>
                </c:pt>
                <c:pt idx="8">
                  <c:v>2.7367029199453607E-2</c:v>
                </c:pt>
                <c:pt idx="9">
                  <c:v>4.635224191492248E-2</c:v>
                </c:pt>
                <c:pt idx="10">
                  <c:v>7.0528506521647771E-2</c:v>
                </c:pt>
                <c:pt idx="11">
                  <c:v>9.9231160787230654E-2</c:v>
                </c:pt>
                <c:pt idx="12">
                  <c:v>0.13161853915617533</c:v>
                </c:pt>
                <c:pt idx="13">
                  <c:v>0.16680506403636663</c:v>
                </c:pt>
                <c:pt idx="14">
                  <c:v>0.20394528446164839</c:v>
                </c:pt>
                <c:pt idx="15">
                  <c:v>0.24227840937213557</c:v>
                </c:pt>
                <c:pt idx="16">
                  <c:v>0.2811484532846773</c:v>
                </c:pt>
                <c:pt idx="17">
                  <c:v>0.32000794756802553</c:v>
                </c:pt>
                <c:pt idx="18">
                  <c:v>0.35841262852675537</c:v>
                </c:pt>
                <c:pt idx="19">
                  <c:v>0.39601151525916378</c:v>
                </c:pt>
                <c:pt idx="20">
                  <c:v>0.43253512687016993</c:v>
                </c:pt>
                <c:pt idx="21">
                  <c:v>0.46778347488116279</c:v>
                </c:pt>
                <c:pt idx="22">
                  <c:v>0.50161471988258144</c:v>
                </c:pt>
                <c:pt idx="23">
                  <c:v>0.53393492693546607</c:v>
                </c:pt>
                <c:pt idx="24">
                  <c:v>0.56468908238285453</c:v>
                </c:pt>
                <c:pt idx="25">
                  <c:v>0.59385337635135049</c:v>
                </c:pt>
                <c:pt idx="26">
                  <c:v>0.62142867190631668</c:v>
                </c:pt>
                <c:pt idx="27">
                  <c:v>0.64743504452381306</c:v>
                </c:pt>
                <c:pt idx="28">
                  <c:v>0.67190725759187209</c:v>
                </c:pt>
                <c:pt idx="29">
                  <c:v>0.69489104746214236</c:v>
                </c:pt>
                <c:pt idx="30">
                  <c:v>0.71644009520079743</c:v>
                </c:pt>
                <c:pt idx="31">
                  <c:v>0.73661357185412135</c:v>
                </c:pt>
                <c:pt idx="32">
                  <c:v>0.75547417321116495</c:v>
                </c:pt>
                <c:pt idx="33">
                  <c:v>0.77308654924857101</c:v>
                </c:pt>
                <c:pt idx="34">
                  <c:v>0.7895160718435833</c:v>
                </c:pt>
                <c:pt idx="35">
                  <c:v>0.80482785452951811</c:v>
                </c:pt>
                <c:pt idx="36">
                  <c:v>0.81908602521155194</c:v>
                </c:pt>
                <c:pt idx="37">
                  <c:v>0.83235315420719369</c:v>
                </c:pt>
                <c:pt idx="38">
                  <c:v>0.84468972681727117</c:v>
                </c:pt>
                <c:pt idx="39">
                  <c:v>0.85615433425472232</c:v>
                </c:pt>
                <c:pt idx="40">
                  <c:v>0.86680268337495503</c:v>
                </c:pt>
                <c:pt idx="41">
                  <c:v>0.8766880439280853</c:v>
                </c:pt>
                <c:pt idx="42">
                  <c:v>0.88586104717942105</c:v>
                </c:pt>
                <c:pt idx="43">
                  <c:v>0.89436957239982928</c:v>
                </c:pt>
                <c:pt idx="44">
                  <c:v>0.90225893235931676</c:v>
                </c:pt>
                <c:pt idx="45">
                  <c:v>0.90957175508428545</c:v>
                </c:pt>
                <c:pt idx="46">
                  <c:v>0.91634816314506518</c:v>
                </c:pt>
                <c:pt idx="47">
                  <c:v>0.92262576985519107</c:v>
                </c:pt>
                <c:pt idx="48">
                  <c:v>0.92843986897355169</c:v>
                </c:pt>
                <c:pt idx="49">
                  <c:v>0.93382347293438284</c:v>
                </c:pt>
                <c:pt idx="50">
                  <c:v>0.9388074476816366</c:v>
                </c:pt>
                <c:pt idx="51">
                  <c:v>0.94342057719159245</c:v>
                </c:pt>
                <c:pt idx="52">
                  <c:v>0.94768974647613868</c:v>
                </c:pt>
                <c:pt idx="53">
                  <c:v>0.9516399735998532</c:v>
                </c:pt>
                <c:pt idx="54">
                  <c:v>0.95529458291933445</c:v>
                </c:pt>
                <c:pt idx="55">
                  <c:v>0.9586752480491465</c:v>
                </c:pt>
                <c:pt idx="56">
                  <c:v>0.96180214734257719</c:v>
                </c:pt>
                <c:pt idx="57">
                  <c:v>0.96469401237193442</c:v>
                </c:pt>
                <c:pt idx="58">
                  <c:v>0.96736824404334121</c:v>
                </c:pt>
                <c:pt idx="59">
                  <c:v>0.96984100819136876</c:v>
                </c:pt>
                <c:pt idx="60">
                  <c:v>0.9721272922388654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IV'!$AA$21:$AA$81</c:f>
              <c:numCache>
                <c:formatCode>0.00</c:formatCode>
                <c:ptCount val="61"/>
                <c:pt idx="0">
                  <c:v>0</c:v>
                </c:pt>
                <c:pt idx="1">
                  <c:v>1.0547118733938987E-14</c:v>
                </c:pt>
                <c:pt idx="2">
                  <c:v>5.1528662392552604E-8</c:v>
                </c:pt>
                <c:pt idx="3">
                  <c:v>9.4885334614436267E-6</c:v>
                </c:pt>
                <c:pt idx="4">
                  <c:v>1.3390678988134397E-4</c:v>
                </c:pt>
                <c:pt idx="5">
                  <c:v>6.706112678829812E-4</c:v>
                </c:pt>
                <c:pt idx="6">
                  <c:v>1.9923295804383234E-3</c:v>
                </c:pt>
                <c:pt idx="7">
                  <c:v>4.3817396772015127E-3</c:v>
                </c:pt>
                <c:pt idx="8">
                  <c:v>7.973989190951325E-3</c:v>
                </c:pt>
                <c:pt idx="9">
                  <c:v>1.277769604561324E-2</c:v>
                </c:pt>
                <c:pt idx="10">
                  <c:v>1.8718252224799559E-2</c:v>
                </c:pt>
                <c:pt idx="11">
                  <c:v>2.5676319506045375E-2</c:v>
                </c:pt>
                <c:pt idx="12">
                  <c:v>3.3514807836842686E-2</c:v>
                </c:pt>
                <c:pt idx="13">
                  <c:v>4.2095457842060702E-2</c:v>
                </c:pt>
                <c:pt idx="14">
                  <c:v>5.1287992402946847E-2</c:v>
                </c:pt>
                <c:pt idx="15">
                  <c:v>6.0974530778286185E-2</c:v>
                </c:pt>
                <c:pt idx="16">
                  <c:v>7.1051072797981618E-2</c:v>
                </c:pt>
                <c:pt idx="17">
                  <c:v>8.142744479222698E-2</c:v>
                </c:pt>
                <c:pt idx="18">
                  <c:v>9.2026365739902971E-2</c:v>
                </c:pt>
                <c:pt idx="19">
                  <c:v>0.10278223458769022</c:v>
                </c:pt>
                <c:pt idx="20">
                  <c:v>0.11363962663077881</c:v>
                </c:pt>
                <c:pt idx="21">
                  <c:v>0.12455208396703549</c:v>
                </c:pt>
                <c:pt idx="22">
                  <c:v>0.13548069586697614</c:v>
                </c:pt>
                <c:pt idx="23">
                  <c:v>0.14639314394595582</c:v>
                </c:pt>
                <c:pt idx="24">
                  <c:v>0.15726262530726776</c:v>
                </c:pt>
                <c:pt idx="25">
                  <c:v>0.16806686254497671</c:v>
                </c:pt>
                <c:pt idx="26">
                  <c:v>0.17878800215658119</c:v>
                </c:pt>
                <c:pt idx="27">
                  <c:v>0.18941111458868692</c:v>
                </c:pt>
                <c:pt idx="28">
                  <c:v>0.19992422566636742</c:v>
                </c:pt>
                <c:pt idx="29">
                  <c:v>0.21031774094903111</c:v>
                </c:pt>
                <c:pt idx="30">
                  <c:v>0.22058407309773162</c:v>
                </c:pt>
                <c:pt idx="31">
                  <c:v>0.23071731167835494</c:v>
                </c:pt>
                <c:pt idx="32">
                  <c:v>0.24071297766513508</c:v>
                </c:pt>
                <c:pt idx="33">
                  <c:v>0.25056777985015111</c:v>
                </c:pt>
                <c:pt idx="34">
                  <c:v>0.26027942918608449</c:v>
                </c:pt>
                <c:pt idx="35">
                  <c:v>0.26984647721666966</c:v>
                </c:pt>
                <c:pt idx="36">
                  <c:v>0.27926817944019766</c:v>
                </c:pt>
                <c:pt idx="37">
                  <c:v>0.28854438095013279</c:v>
                </c:pt>
                <c:pt idx="38">
                  <c:v>0.29767541282301707</c:v>
                </c:pt>
                <c:pt idx="39">
                  <c:v>0.30666201881121968</c:v>
                </c:pt>
                <c:pt idx="40">
                  <c:v>0.31550527746595403</c:v>
                </c:pt>
                <c:pt idx="41">
                  <c:v>0.32420654474968957</c:v>
                </c:pt>
                <c:pt idx="42">
                  <c:v>0.33276740336348515</c:v>
                </c:pt>
                <c:pt idx="43">
                  <c:v>0.34118961974435286</c:v>
                </c:pt>
                <c:pt idx="44">
                  <c:v>0.34947510756893441</c:v>
                </c:pt>
                <c:pt idx="45">
                  <c:v>0.35762589678321005</c:v>
                </c:pt>
                <c:pt idx="46">
                  <c:v>0.3656441076145926</c:v>
                </c:pt>
                <c:pt idx="47">
                  <c:v>0.37353192702652438</c:v>
                </c:pt>
                <c:pt idx="48">
                  <c:v>0.38129159204488428</c:v>
                </c:pt>
                <c:pt idx="49">
                  <c:v>0.38892537208143996</c:v>
                </c:pt>
                <c:pt idx="50">
                  <c:v>0.39643555599671476</c:v>
                </c:pt>
                <c:pt idx="51">
                  <c:v>0.40382444074017787</c:v>
                </c:pt>
                <c:pt idx="52">
                  <c:v>0.41109432180524424</c:v>
                </c:pt>
                <c:pt idx="53">
                  <c:v>0.41824748523575189</c:v>
                </c:pt>
                <c:pt idx="54">
                  <c:v>0.42528620095947095</c:v>
                </c:pt>
                <c:pt idx="55">
                  <c:v>0.43221271730837735</c:v>
                </c:pt>
                <c:pt idx="56">
                  <c:v>0.43902925622239214</c:v>
                </c:pt>
                <c:pt idx="57">
                  <c:v>0.44573800994330159</c:v>
                </c:pt>
                <c:pt idx="58">
                  <c:v>0.45234113764977441</c:v>
                </c:pt>
                <c:pt idx="59">
                  <c:v>0.45884076316803996</c:v>
                </c:pt>
                <c:pt idx="60">
                  <c:v>0.46523897308121825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8.0896273013664199E-10</c:v>
                </c:pt>
                <c:pt idx="3">
                  <c:v>7.8430459360401272E-7</c:v>
                </c:pt>
                <c:pt idx="4">
                  <c:v>2.5343440812897192E-5</c:v>
                </c:pt>
                <c:pt idx="5">
                  <c:v>2.0826615703711807E-4</c:v>
                </c:pt>
                <c:pt idx="6">
                  <c:v>8.5945083605315498E-4</c:v>
                </c:pt>
                <c:pt idx="7">
                  <c:v>2.3869557457724682E-3</c:v>
                </c:pt>
                <c:pt idx="8">
                  <c:v>5.1682088029851867E-3</c:v>
                </c:pt>
                <c:pt idx="9">
                  <c:v>9.4695028064873399E-3</c:v>
                </c:pt>
                <c:pt idx="10">
                  <c:v>1.5426390852273819E-2</c:v>
                </c:pt>
                <c:pt idx="11">
                  <c:v>2.3060152622507879E-2</c:v>
                </c:pt>
                <c:pt idx="12">
                  <c:v>3.2307089385509635E-2</c:v>
                </c:pt>
                <c:pt idx="13">
                  <c:v>4.3047698595179318E-2</c:v>
                </c:pt>
                <c:pt idx="14">
                  <c:v>5.513061805493702E-2</c:v>
                </c:pt>
                <c:pt idx="15">
                  <c:v>6.8390241665074236E-2</c:v>
                </c:pt>
                <c:pt idx="16">
                  <c:v>8.2658881882523086E-2</c:v>
                </c:pt>
                <c:pt idx="17">
                  <c:v>9.7774459484753176E-2</c:v>
                </c:pt>
                <c:pt idx="18">
                  <c:v>0.11358517668588321</c:v>
                </c:pt>
                <c:pt idx="19">
                  <c:v>0.12995197794052665</c:v>
                </c:pt>
                <c:pt idx="20">
                  <c:v>0.14674936740446376</c:v>
                </c:pt>
                <c:pt idx="21">
                  <c:v>0.16386544193365593</c:v>
                </c:pt>
                <c:pt idx="22">
                  <c:v>0.18120181452495687</c:v>
                </c:pt>
                <c:pt idx="23">
                  <c:v>0.19867201563875941</c:v>
                </c:pt>
                <c:pt idx="24">
                  <c:v>0.21620093513803951</c:v>
                </c:pt>
                <c:pt idx="25">
                  <c:v>0.23372364436773271</c:v>
                </c:pt>
                <c:pt idx="26">
                  <c:v>0.25118432731113138</c:v>
                </c:pt>
                <c:pt idx="27">
                  <c:v>0.26853527962364698</c:v>
                </c:pt>
                <c:pt idx="28">
                  <c:v>0.28573596122553191</c:v>
                </c:pt>
                <c:pt idx="29">
                  <c:v>0.30275213407402135</c:v>
                </c:pt>
                <c:pt idx="30">
                  <c:v>0.31955510033452172</c:v>
                </c:pt>
                <c:pt idx="31">
                  <c:v>0.33612099795035527</c:v>
                </c:pt>
                <c:pt idx="32">
                  <c:v>0.35243018850600327</c:v>
                </c:pt>
                <c:pt idx="33">
                  <c:v>0.3684667120756886</c:v>
                </c:pt>
                <c:pt idx="34">
                  <c:v>0.38421780549589046</c:v>
                </c:pt>
                <c:pt idx="35">
                  <c:v>0.39967348179277823</c:v>
                </c:pt>
                <c:pt idx="36">
                  <c:v>0.41482615770489389</c:v>
                </c:pt>
                <c:pt idx="37">
                  <c:v>0.42967032966220764</c:v>
                </c:pt>
                <c:pt idx="38">
                  <c:v>0.44420228918718868</c:v>
                </c:pt>
                <c:pt idx="39">
                  <c:v>0.45841987506577936</c:v>
                </c:pt>
                <c:pt idx="40">
                  <c:v>0.47232225558807317</c:v>
                </c:pt>
                <c:pt idx="41">
                  <c:v>0.48590973919451452</c:v>
                </c:pt>
                <c:pt idx="42">
                  <c:v>0.49918360888618535</c:v>
                </c:pt>
                <c:pt idx="43">
                  <c:v>0.51214597772934167</c:v>
                </c:pt>
                <c:pt idx="44">
                  <c:v>0.52479966277844736</c:v>
                </c:pt>
                <c:pt idx="45">
                  <c:v>0.53714807510257623</c:v>
                </c:pt>
                <c:pt idx="46">
                  <c:v>0.54919512388380431</c:v>
                </c:pt>
                <c:pt idx="47">
                  <c:v>0.56094513281027836</c:v>
                </c:pt>
                <c:pt idx="48">
                  <c:v>0.57240276730387596</c:v>
                </c:pt>
                <c:pt idx="49">
                  <c:v>0.58357297091105553</c:v>
                </c:pt>
                <c:pt idx="50">
                  <c:v>0.59446091026919445</c:v>
                </c:pt>
                <c:pt idx="51">
                  <c:v>0.60507192699141243</c:v>
                </c:pt>
                <c:pt idx="52">
                  <c:v>0.61541149596278033</c:v>
                </c:pt>
                <c:pt idx="53">
                  <c:v>0.62548518912844964</c:v>
                </c:pt>
                <c:pt idx="54">
                  <c:v>0.63529864410706738</c:v>
                </c:pt>
                <c:pt idx="55">
                  <c:v>0.64485753769522103</c:v>
                </c:pt>
                <c:pt idx="56">
                  <c:v>0.65416756043204638</c:v>
                </c:pt>
                <c:pt idx="57">
                  <c:v>0.66323439887134172</c:v>
                </c:pt>
                <c:pt idx="58">
                  <c:v>0.67206371683396138</c:v>
                </c:pt>
                <c:pt idx="59">
                  <c:v>0.68066114086560703</c:v>
                </c:pt>
                <c:pt idx="60">
                  <c:v>0.68903224757547543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IV'!$B$21:$B$81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IV'!$AH$21:$AH$81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3.3306690738754696E-16</c:v>
                </c:pt>
                <c:pt idx="7">
                  <c:v>6.9666494795228573E-14</c:v>
                </c:pt>
                <c:pt idx="8">
                  <c:v>3.7245206918612439E-12</c:v>
                </c:pt>
                <c:pt idx="9">
                  <c:v>8.2609641349762355E-11</c:v>
                </c:pt>
                <c:pt idx="10">
                  <c:v>9.8890085009628592E-10</c:v>
                </c:pt>
                <c:pt idx="11">
                  <c:v>7.5555796619219978E-9</c:v>
                </c:pt>
                <c:pt idx="12">
                  <c:v>4.1206494161283302E-8</c:v>
                </c:pt>
                <c:pt idx="13">
                  <c:v>1.7334490154397031E-7</c:v>
                </c:pt>
                <c:pt idx="14">
                  <c:v>5.945226765891044E-7</c:v>
                </c:pt>
                <c:pt idx="15">
                  <c:v>1.7314035410387343E-6</c:v>
                </c:pt>
                <c:pt idx="16">
                  <c:v>4.4142421881110394E-6</c:v>
                </c:pt>
                <c:pt idx="17">
                  <c:v>1.0085237969581497E-5</c:v>
                </c:pt>
                <c:pt idx="18">
                  <c:v>2.1027330001810455E-5</c:v>
                </c:pt>
                <c:pt idx="19">
                  <c:v>4.0587131354630213E-5</c:v>
                </c:pt>
                <c:pt idx="20">
                  <c:v>7.3365721212526061E-5</c:v>
                </c:pt>
                <c:pt idx="21">
                  <c:v>1.2535588050927029E-4</c:v>
                </c:pt>
                <c:pt idx="22">
                  <c:v>2.0401207257819687E-4</c:v>
                </c:pt>
                <c:pt idx="23">
                  <c:v>3.1824784444639542E-4</c:v>
                </c:pt>
                <c:pt idx="24">
                  <c:v>4.7836300286380201E-4</c:v>
                </c:pt>
                <c:pt idx="25">
                  <c:v>6.9590868767727143E-4</c:v>
                </c:pt>
                <c:pt idx="26">
                  <c:v>9.8350223055426755E-4</c:v>
                </c:pt>
                <c:pt idx="27">
                  <c:v>1.3546058202065228E-3</c:v>
                </c:pt>
                <c:pt idx="28">
                  <c:v>1.8232823822464386E-3</c:v>
                </c:pt>
                <c:pt idx="29">
                  <c:v>2.4039423609734101E-3</c:v>
                </c:pt>
                <c:pt idx="30">
                  <c:v>3.1110922828460619E-3</c:v>
                </c:pt>
                <c:pt idx="31">
                  <c:v>3.9590941024015844E-3</c:v>
                </c:pt>
                <c:pt idx="32">
                  <c:v>4.9619444441013636E-3</c:v>
                </c:pt>
                <c:pt idx="33">
                  <c:v>6.1330741335169359E-3</c:v>
                </c:pt>
                <c:pt idx="34">
                  <c:v>7.485175857844085E-3</c:v>
                </c:pt>
                <c:pt idx="35">
                  <c:v>9.0300615219542375E-3</c:v>
                </c:pt>
                <c:pt idx="36">
                  <c:v>1.0778542421860384E-2</c:v>
                </c:pt>
                <c:pt idx="37">
                  <c:v>1.27403400318879E-2</c:v>
                </c:pt>
                <c:pt idx="38">
                  <c:v>1.4924026075720022E-2</c:v>
                </c:pt>
                <c:pt idx="39">
                  <c:v>1.7336976288077788E-2</c:v>
                </c:pt>
                <c:pt idx="40">
                  <c:v>1.9985352011077432E-2</c:v>
                </c:pt>
                <c:pt idx="41">
                  <c:v>2.2874107663608482E-2</c:v>
                </c:pt>
                <c:pt idx="42">
                  <c:v>2.6006994888975125E-2</c:v>
                </c:pt>
                <c:pt idx="43">
                  <c:v>2.9386593443809898E-2</c:v>
                </c:pt>
                <c:pt idx="44">
                  <c:v>3.3014367792681805E-2</c:v>
                </c:pt>
                <c:pt idx="45">
                  <c:v>3.6890687033359071E-2</c:v>
                </c:pt>
                <c:pt idx="46">
                  <c:v>4.1014917502014137E-2</c:v>
                </c:pt>
                <c:pt idx="47">
                  <c:v>4.53854438378637E-2</c:v>
                </c:pt>
                <c:pt idx="48">
                  <c:v>4.9999781145587348E-2</c:v>
                </c:pt>
                <c:pt idx="49">
                  <c:v>5.4854588671879707E-2</c:v>
                </c:pt>
                <c:pt idx="50">
                  <c:v>5.9945791462168281E-2</c:v>
                </c:pt>
                <c:pt idx="51">
                  <c:v>6.526862646910081E-2</c:v>
                </c:pt>
                <c:pt idx="52">
                  <c:v>7.0817680421351073E-2</c:v>
                </c:pt>
                <c:pt idx="53">
                  <c:v>7.6587015413781503E-2</c:v>
                </c:pt>
                <c:pt idx="54">
                  <c:v>8.2570207569543488E-2</c:v>
                </c:pt>
                <c:pt idx="55">
                  <c:v>8.8760362138495766E-2</c:v>
                </c:pt>
                <c:pt idx="56">
                  <c:v>9.5150258937687859E-2</c:v>
                </c:pt>
                <c:pt idx="57">
                  <c:v>0.10173235081454259</c:v>
                </c:pt>
                <c:pt idx="58">
                  <c:v>0.10849883132430511</c:v>
                </c:pt>
                <c:pt idx="59">
                  <c:v>0.11544168451109611</c:v>
                </c:pt>
                <c:pt idx="60">
                  <c:v>0.12255273137473056</c:v>
                </c:pt>
              </c:numCache>
            </c:numRef>
          </c:yVal>
        </c:ser>
        <c:axId val="97507200"/>
        <c:axId val="105234432"/>
      </c:scatterChart>
      <c:valAx>
        <c:axId val="9750720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105234432"/>
        <c:crosses val="autoZero"/>
        <c:crossBetween val="midCat"/>
        <c:majorUnit val="200"/>
      </c:valAx>
      <c:valAx>
        <c:axId val="10523443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9750720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V'!$V$14:$AK$14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V'!$V$15:$AK$15</c:f>
              <c:numCache>
                <c:formatCode>0.0</c:formatCode>
                <c:ptCount val="16"/>
                <c:pt idx="0">
                  <c:v>0</c:v>
                </c:pt>
                <c:pt idx="1">
                  <c:v>2.784503631961259E-2</c:v>
                </c:pt>
                <c:pt idx="2">
                  <c:v>2.1186440677966101E-2</c:v>
                </c:pt>
                <c:pt idx="3">
                  <c:v>5.2663438256658597E-2</c:v>
                </c:pt>
                <c:pt idx="4">
                  <c:v>0.34624697336561744</c:v>
                </c:pt>
                <c:pt idx="5">
                  <c:v>0.6495157384987893</c:v>
                </c:pt>
                <c:pt idx="6">
                  <c:v>0.75847457627118642</c:v>
                </c:pt>
                <c:pt idx="7">
                  <c:v>0.86985472154963683</c:v>
                </c:pt>
                <c:pt idx="8">
                  <c:v>0.92615012106537531</c:v>
                </c:pt>
                <c:pt idx="9">
                  <c:v>0.92372881355932202</c:v>
                </c:pt>
                <c:pt idx="10">
                  <c:v>0.94915254237288138</c:v>
                </c:pt>
                <c:pt idx="11">
                  <c:v>0.93583535108958837</c:v>
                </c:pt>
                <c:pt idx="12">
                  <c:v>0.96489104116222757</c:v>
                </c:pt>
                <c:pt idx="13">
                  <c:v>0.97397094430992737</c:v>
                </c:pt>
                <c:pt idx="14">
                  <c:v>0.99939467312348673</c:v>
                </c:pt>
                <c:pt idx="15">
                  <c:v>1.0217917675544794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0.35906735751295343</c:v>
                </c:pt>
                <c:pt idx="4">
                  <c:v>0.66839378238341973</c:v>
                </c:pt>
                <c:pt idx="5">
                  <c:v>0.79585492227979282</c:v>
                </c:pt>
                <c:pt idx="6">
                  <c:v>0.88911917098445603</c:v>
                </c:pt>
                <c:pt idx="7">
                  <c:v>0.90932642487046644</c:v>
                </c:pt>
                <c:pt idx="8">
                  <c:v>0.92797927461139906</c:v>
                </c:pt>
                <c:pt idx="9">
                  <c:v>0.95595854922279799</c:v>
                </c:pt>
                <c:pt idx="10">
                  <c:v>0.98238341968911924</c:v>
                </c:pt>
                <c:pt idx="11">
                  <c:v>0.97927461139896377</c:v>
                </c:pt>
                <c:pt idx="12">
                  <c:v>1.0103626943005182</c:v>
                </c:pt>
                <c:pt idx="13">
                  <c:v>1.0196891191709845</c:v>
                </c:pt>
                <c:pt idx="14">
                  <c:v>1.0056994818652851</c:v>
                </c:pt>
                <c:pt idx="15">
                  <c:v>1.0103626943005182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0.26122448979591839</c:v>
                </c:pt>
                <c:pt idx="4">
                  <c:v>0.553061224489796</c:v>
                </c:pt>
                <c:pt idx="5">
                  <c:v>0.74285714285714288</c:v>
                </c:pt>
                <c:pt idx="6">
                  <c:v>0.90612244897959182</c:v>
                </c:pt>
                <c:pt idx="7">
                  <c:v>0.91020408163265309</c:v>
                </c:pt>
                <c:pt idx="8">
                  <c:v>0.88163265306122451</c:v>
                </c:pt>
                <c:pt idx="9">
                  <c:v>0.946938775510204</c:v>
                </c:pt>
                <c:pt idx="10">
                  <c:v>1.010204081632653</c:v>
                </c:pt>
                <c:pt idx="11">
                  <c:v>1.0061224489795917</c:v>
                </c:pt>
                <c:pt idx="12">
                  <c:v>1.0795918367346939</c:v>
                </c:pt>
                <c:pt idx="13">
                  <c:v>1.046938775510204</c:v>
                </c:pt>
                <c:pt idx="14">
                  <c:v>1.0551020408163265</c:v>
                </c:pt>
                <c:pt idx="15">
                  <c:v>1.0326530612244897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V'!$V$17:$AK$17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0.49830508474576274</c:v>
                </c:pt>
                <c:pt idx="5">
                  <c:v>0.69661016949152532</c:v>
                </c:pt>
                <c:pt idx="6">
                  <c:v>0.86949152542372887</c:v>
                </c:pt>
                <c:pt idx="7">
                  <c:v>0.87457627118644055</c:v>
                </c:pt>
                <c:pt idx="8">
                  <c:v>0.84406779661016951</c:v>
                </c:pt>
                <c:pt idx="9">
                  <c:v>0.87966101694915255</c:v>
                </c:pt>
                <c:pt idx="10">
                  <c:v>0.97118644067796611</c:v>
                </c:pt>
                <c:pt idx="11">
                  <c:v>0.96101694915254221</c:v>
                </c:pt>
                <c:pt idx="12">
                  <c:v>1.0372881355932202</c:v>
                </c:pt>
                <c:pt idx="13">
                  <c:v>1.0169491525423728</c:v>
                </c:pt>
                <c:pt idx="14">
                  <c:v>1.0627118644067794</c:v>
                </c:pt>
                <c:pt idx="15">
                  <c:v>1.0271186440677964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V'!$V$30:$AK$30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6.052963430012611E-2</c:v>
                </c:pt>
                <c:pt idx="3">
                  <c:v>0.22736443883984869</c:v>
                </c:pt>
                <c:pt idx="4">
                  <c:v>0.43013871374527118</c:v>
                </c:pt>
                <c:pt idx="5">
                  <c:v>0.48839848675914249</c:v>
                </c:pt>
                <c:pt idx="6">
                  <c:v>0.62572509457755365</c:v>
                </c:pt>
                <c:pt idx="7">
                  <c:v>0.73619167717528378</c:v>
                </c:pt>
                <c:pt idx="8">
                  <c:v>0.76645649432534679</c:v>
                </c:pt>
                <c:pt idx="9">
                  <c:v>0.82698612862547294</c:v>
                </c:pt>
                <c:pt idx="10">
                  <c:v>0.83228247162673397</c:v>
                </c:pt>
                <c:pt idx="11">
                  <c:v>0.89735182849936945</c:v>
                </c:pt>
                <c:pt idx="12">
                  <c:v>0.95712484237074413</c:v>
                </c:pt>
                <c:pt idx="13">
                  <c:v>0.99003783102143761</c:v>
                </c:pt>
                <c:pt idx="14">
                  <c:v>0.9998738965952082</c:v>
                </c:pt>
                <c:pt idx="15">
                  <c:v>1.0581336696090795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V'!$V$30:$AK$30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V'!$V$41:$AK$41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1.369572531271079E-2</c:v>
                </c:pt>
                <c:pt idx="4">
                  <c:v>5.3889701773927247E-2</c:v>
                </c:pt>
                <c:pt idx="5">
                  <c:v>7.443328974299343E-2</c:v>
                </c:pt>
                <c:pt idx="6">
                  <c:v>0.12488251945768898</c:v>
                </c:pt>
                <c:pt idx="7">
                  <c:v>0.17546407502081651</c:v>
                </c:pt>
                <c:pt idx="8">
                  <c:v>0.19752941024685058</c:v>
                </c:pt>
                <c:pt idx="9">
                  <c:v>0.24999660915013394</c:v>
                </c:pt>
                <c:pt idx="10">
                  <c:v>0.28688243940055069</c:v>
                </c:pt>
                <c:pt idx="11">
                  <c:v>0.33749707642578625</c:v>
                </c:pt>
                <c:pt idx="12">
                  <c:v>0.38930264608690962</c:v>
                </c:pt>
                <c:pt idx="13">
                  <c:v>0.42440207738349456</c:v>
                </c:pt>
                <c:pt idx="14">
                  <c:v>0.45066875829724423</c:v>
                </c:pt>
                <c:pt idx="15">
                  <c:v>0.46019621938434735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V'!$V$44:$AK$44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7.9940119760479045E-2</c:v>
                </c:pt>
                <c:pt idx="5">
                  <c:v>0.10419161676646707</c:v>
                </c:pt>
                <c:pt idx="6">
                  <c:v>0.19670658682634731</c:v>
                </c:pt>
                <c:pt idx="7">
                  <c:v>0.244311377245509</c:v>
                </c:pt>
                <c:pt idx="8">
                  <c:v>0.34041916167664671</c:v>
                </c:pt>
                <c:pt idx="9">
                  <c:v>0.37904191616766469</c:v>
                </c:pt>
                <c:pt idx="10">
                  <c:v>0.44281437125748502</c:v>
                </c:pt>
                <c:pt idx="11">
                  <c:v>0.53173652694610785</c:v>
                </c:pt>
                <c:pt idx="12">
                  <c:v>0.60628742514970058</c:v>
                </c:pt>
                <c:pt idx="13">
                  <c:v>0.78952095808383238</c:v>
                </c:pt>
                <c:pt idx="14">
                  <c:v>0.80568862275449105</c:v>
                </c:pt>
                <c:pt idx="15">
                  <c:v>0.77425149700598805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V'!$V$44:$AK$44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0.11782945736434108</c:v>
                </c:pt>
              </c:numCache>
            </c:numRef>
          </c:yVal>
        </c:ser>
        <c:axId val="72948352"/>
        <c:axId val="72962816"/>
      </c:scatterChart>
      <c:valAx>
        <c:axId val="72948352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2962816"/>
        <c:crosses val="autoZero"/>
        <c:crossBetween val="midCat"/>
        <c:majorUnit val="200"/>
      </c:valAx>
      <c:valAx>
        <c:axId val="72962816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2948352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5.5511151231257821E-17</c:v>
                </c:pt>
                <c:pt idx="4">
                  <c:v>3.9600323020749784E-11</c:v>
                </c:pt>
                <c:pt idx="5">
                  <c:v>9.4040952247631537E-8</c:v>
                </c:pt>
                <c:pt idx="6">
                  <c:v>1.3081419021954144E-5</c:v>
                </c:pt>
                <c:pt idx="7">
                  <c:v>3.6060467213933073E-4</c:v>
                </c:pt>
                <c:pt idx="8">
                  <c:v>3.6290077114093933E-3</c:v>
                </c:pt>
                <c:pt idx="9">
                  <c:v>1.874698356761062E-2</c:v>
                </c:pt>
                <c:pt idx="10">
                  <c:v>6.1070861664227705E-2</c:v>
                </c:pt>
                <c:pt idx="11">
                  <c:v>0.14319590401451909</c:v>
                </c:pt>
                <c:pt idx="12">
                  <c:v>0.26427783017781437</c:v>
                </c:pt>
                <c:pt idx="13">
                  <c:v>0.40891603866029541</c:v>
                </c:pt>
                <c:pt idx="14">
                  <c:v>0.55549303926358773</c:v>
                </c:pt>
                <c:pt idx="15">
                  <c:v>0.68583178949224743</c:v>
                </c:pt>
                <c:pt idx="16">
                  <c:v>0.79012582175680246</c:v>
                </c:pt>
                <c:pt idx="17">
                  <c:v>0.86667914771615995</c:v>
                </c:pt>
                <c:pt idx="18">
                  <c:v>0.9189963451622114</c:v>
                </c:pt>
                <c:pt idx="19">
                  <c:v>0.95267595283827355</c:v>
                </c:pt>
                <c:pt idx="20">
                  <c:v>0.97329009377809395</c:v>
                </c:pt>
                <c:pt idx="21">
                  <c:v>0.98537616524726201</c:v>
                </c:pt>
                <c:pt idx="22">
                  <c:v>0.99220533815646939</c:v>
                </c:pt>
                <c:pt idx="23">
                  <c:v>0.99594286137133459</c:v>
                </c:pt>
                <c:pt idx="24">
                  <c:v>0.99793230363828078</c:v>
                </c:pt>
                <c:pt idx="25">
                  <c:v>0.99896581117292116</c:v>
                </c:pt>
                <c:pt idx="26">
                  <c:v>0.99949133979233717</c:v>
                </c:pt>
                <c:pt idx="27">
                  <c:v>0.99975355180507963</c:v>
                </c:pt>
                <c:pt idx="28">
                  <c:v>0.99988219820071755</c:v>
                </c:pt>
                <c:pt idx="29">
                  <c:v>0.99994437340654019</c:v>
                </c:pt>
                <c:pt idx="30">
                  <c:v>0.99997402098824228</c:v>
                </c:pt>
                <c:pt idx="31">
                  <c:v>0.99998798794618127</c:v>
                </c:pt>
                <c:pt idx="32">
                  <c:v>0.99999449624274461</c:v>
                </c:pt>
                <c:pt idx="33">
                  <c:v>0.99999749909792357</c:v>
                </c:pt>
                <c:pt idx="34">
                  <c:v>0.99999887218254846</c:v>
                </c:pt>
                <c:pt idx="35">
                  <c:v>0.99999949491871587</c:v>
                </c:pt>
                <c:pt idx="36">
                  <c:v>0.99999977524443195</c:v>
                </c:pt>
                <c:pt idx="37">
                  <c:v>0.99999990057235277</c:v>
                </c:pt>
                <c:pt idx="38">
                  <c:v>0.99999995625284677</c:v>
                </c:pt>
                <c:pt idx="39">
                  <c:v>0.9999999808478689</c:v>
                </c:pt>
                <c:pt idx="40">
                  <c:v>0.99999999165415121</c:v>
                </c:pt>
                <c:pt idx="41">
                  <c:v>0.99999999637877002</c:v>
                </c:pt>
                <c:pt idx="42">
                  <c:v>0.99999999843502818</c:v>
                </c:pt>
                <c:pt idx="43">
                  <c:v>0.99999999932618266</c:v>
                </c:pt>
                <c:pt idx="44">
                  <c:v>0.99999999971088338</c:v>
                </c:pt>
                <c:pt idx="45">
                  <c:v>0.99999999987634858</c:v>
                </c:pt>
                <c:pt idx="46">
                  <c:v>0.9999999999472754</c:v>
                </c:pt>
                <c:pt idx="47">
                  <c:v>0.99999999997758204</c:v>
                </c:pt>
                <c:pt idx="48">
                  <c:v>0.99999999999049327</c:v>
                </c:pt>
                <c:pt idx="49">
                  <c:v>0.99999999999597855</c:v>
                </c:pt>
                <c:pt idx="50">
                  <c:v>0.9999999999983028</c:v>
                </c:pt>
                <c:pt idx="51">
                  <c:v>0.99999999999928524</c:v>
                </c:pt>
                <c:pt idx="52">
                  <c:v>0.99999999999969968</c:v>
                </c:pt>
                <c:pt idx="53">
                  <c:v>0.99999999999987399</c:v>
                </c:pt>
                <c:pt idx="54">
                  <c:v>0.99999999999994726</c:v>
                </c:pt>
                <c:pt idx="55">
                  <c:v>0.99999999999997791</c:v>
                </c:pt>
                <c:pt idx="56">
                  <c:v>0.99999999999999079</c:v>
                </c:pt>
                <c:pt idx="57">
                  <c:v>0.99999999999999611</c:v>
                </c:pt>
                <c:pt idx="58">
                  <c:v>0.99999999999999845</c:v>
                </c:pt>
                <c:pt idx="59">
                  <c:v>0.99999999999999933</c:v>
                </c:pt>
                <c:pt idx="60">
                  <c:v>0.99999999999999978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2.2759572004815709E-15</c:v>
                </c:pt>
                <c:pt idx="4">
                  <c:v>2.6874641401164467E-10</c:v>
                </c:pt>
                <c:pt idx="5">
                  <c:v>2.4065862036515284E-7</c:v>
                </c:pt>
                <c:pt idx="6">
                  <c:v>1.8822663271245155E-5</c:v>
                </c:pt>
                <c:pt idx="7">
                  <c:v>3.659934137979492E-4</c:v>
                </c:pt>
                <c:pt idx="8">
                  <c:v>2.9882806672491546E-3</c:v>
                </c:pt>
                <c:pt idx="9">
                  <c:v>1.3720767954152611E-2</c:v>
                </c:pt>
                <c:pt idx="10">
                  <c:v>4.2246188022378173E-2</c:v>
                </c:pt>
                <c:pt idx="11">
                  <c:v>9.7632894733592365E-2</c:v>
                </c:pt>
                <c:pt idx="12">
                  <c:v>0.18269064832331838</c:v>
                </c:pt>
                <c:pt idx="13">
                  <c:v>0.29187184986191694</c:v>
                </c:pt>
                <c:pt idx="14">
                  <c:v>0.41372527197066478</c:v>
                </c:pt>
                <c:pt idx="15">
                  <c:v>0.53543009533918251</c:v>
                </c:pt>
                <c:pt idx="16">
                  <c:v>0.64657919680137121</c:v>
                </c:pt>
                <c:pt idx="17">
                  <c:v>0.74092869127410066</c:v>
                </c:pt>
                <c:pt idx="18">
                  <c:v>0.81631668485707332</c:v>
                </c:pt>
                <c:pt idx="19">
                  <c:v>0.87358341841872533</c:v>
                </c:pt>
                <c:pt idx="20">
                  <c:v>0.91526723178009428</c:v>
                </c:pt>
                <c:pt idx="21">
                  <c:v>0.94452556748984473</c:v>
                </c:pt>
                <c:pt idx="22">
                  <c:v>0.96443186767612787</c:v>
                </c:pt>
                <c:pt idx="23">
                  <c:v>0.97761532178730559</c:v>
                </c:pt>
                <c:pt idx="24">
                  <c:v>0.98614415844708003</c:v>
                </c:pt>
                <c:pt idx="25">
                  <c:v>0.99154977048628423</c:v>
                </c:pt>
                <c:pt idx="26">
                  <c:v>0.99491462019502874</c:v>
                </c:pt>
                <c:pt idx="27">
                  <c:v>0.9969760085338738</c:v>
                </c:pt>
                <c:pt idx="28">
                  <c:v>0.99822110042881063</c:v>
                </c:pt>
                <c:pt idx="29">
                  <c:v>0.99896369930380846</c:v>
                </c:pt>
                <c:pt idx="30">
                  <c:v>0.99940161581884523</c:v>
                </c:pt>
                <c:pt idx="31">
                  <c:v>0.99965724424790936</c:v>
                </c:pt>
                <c:pt idx="32">
                  <c:v>0.99980510068792128</c:v>
                </c:pt>
                <c:pt idx="33">
                  <c:v>0.99988991383299841</c:v>
                </c:pt>
                <c:pt idx="34">
                  <c:v>0.99993819865113731</c:v>
                </c:pt>
                <c:pt idx="35">
                  <c:v>0.99996549948114877</c:v>
                </c:pt>
                <c:pt idx="36">
                  <c:v>0.999980839248228</c:v>
                </c:pt>
                <c:pt idx="37">
                  <c:v>0.99998940903805367</c:v>
                </c:pt>
                <c:pt idx="38">
                  <c:v>0.99999417154734771</c:v>
                </c:pt>
                <c:pt idx="39">
                  <c:v>0.99999680545025316</c:v>
                </c:pt>
                <c:pt idx="40">
                  <c:v>0.99999825564713307</c:v>
                </c:pt>
                <c:pt idx="41">
                  <c:v>0.99999905082788076</c:v>
                </c:pt>
                <c:pt idx="42">
                  <c:v>0.99999948518834159</c:v>
                </c:pt>
                <c:pt idx="43">
                  <c:v>0.99999972161758999</c:v>
                </c:pt>
                <c:pt idx="44">
                  <c:v>0.99999984988852286</c:v>
                </c:pt>
                <c:pt idx="45">
                  <c:v>0.99999991926799947</c:v>
                </c:pt>
                <c:pt idx="46">
                  <c:v>0.99999995668768493</c:v>
                </c:pt>
                <c:pt idx="47">
                  <c:v>0.99999997681650288</c:v>
                </c:pt>
                <c:pt idx="48">
                  <c:v>0.99999998761742914</c:v>
                </c:pt>
                <c:pt idx="49">
                  <c:v>0.99999999339968759</c:v>
                </c:pt>
                <c:pt idx="50">
                  <c:v>0.99999999648849835</c:v>
                </c:pt>
                <c:pt idx="51">
                  <c:v>0.99999999813514573</c:v>
                </c:pt>
                <c:pt idx="52">
                  <c:v>0.99999999901129744</c:v>
                </c:pt>
                <c:pt idx="53">
                  <c:v>0.9999999994766442</c:v>
                </c:pt>
                <c:pt idx="54">
                  <c:v>0.9999999997233836</c:v>
                </c:pt>
                <c:pt idx="55">
                  <c:v>0.99999999985400312</c:v>
                </c:pt>
                <c:pt idx="56">
                  <c:v>0.99999999992304656</c:v>
                </c:pt>
                <c:pt idx="57">
                  <c:v>0.99999999995948996</c:v>
                </c:pt>
                <c:pt idx="58">
                  <c:v>0.99999999997870015</c:v>
                </c:pt>
                <c:pt idx="59">
                  <c:v>0.9999999999888135</c:v>
                </c:pt>
                <c:pt idx="60">
                  <c:v>0.99999999999413114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3.2862601528904634E-14</c:v>
                </c:pt>
                <c:pt idx="4">
                  <c:v>1.1234330687948102E-9</c:v>
                </c:pt>
                <c:pt idx="5">
                  <c:v>5.0706060356064953E-7</c:v>
                </c:pt>
                <c:pt idx="6">
                  <c:v>2.6262190743031596E-5</c:v>
                </c:pt>
                <c:pt idx="7">
                  <c:v>3.9487456997844284E-4</c:v>
                </c:pt>
                <c:pt idx="8">
                  <c:v>2.7441220717387971E-3</c:v>
                </c:pt>
                <c:pt idx="9">
                  <c:v>1.1419636760210905E-2</c:v>
                </c:pt>
                <c:pt idx="10">
                  <c:v>3.3260428069101344E-2</c:v>
                </c:pt>
                <c:pt idx="11">
                  <c:v>7.490665962593257E-2</c:v>
                </c:pt>
                <c:pt idx="12">
                  <c:v>0.13946384426096159</c:v>
                </c:pt>
                <c:pt idx="13">
                  <c:v>0.2249065472489144</c:v>
                </c:pt>
                <c:pt idx="14">
                  <c:v>0.3248935265518339</c:v>
                </c:pt>
                <c:pt idx="15">
                  <c:v>0.43101908696351771</c:v>
                </c:pt>
                <c:pt idx="16">
                  <c:v>0.53514448581369711</c:v>
                </c:pt>
                <c:pt idx="17">
                  <c:v>0.63095644407140516</c:v>
                </c:pt>
                <c:pt idx="18">
                  <c:v>0.71456440925923448</c:v>
                </c:pt>
                <c:pt idx="19">
                  <c:v>0.78436075362589042</c:v>
                </c:pt>
                <c:pt idx="20">
                  <c:v>0.84048967419867326</c:v>
                </c:pt>
                <c:pt idx="21">
                  <c:v>0.88421471402467267</c:v>
                </c:pt>
                <c:pt idx="22">
                  <c:v>0.91736085984041071</c:v>
                </c:pt>
                <c:pt idx="23">
                  <c:v>0.94190269330131027</c:v>
                </c:pt>
                <c:pt idx="24">
                  <c:v>0.95970556288728337</c:v>
                </c:pt>
                <c:pt idx="25">
                  <c:v>0.97239079172590981</c:v>
                </c:pt>
                <c:pt idx="26">
                  <c:v>0.98128834256692987</c:v>
                </c:pt>
                <c:pt idx="27">
                  <c:v>0.98744297683327942</c:v>
                </c:pt>
                <c:pt idx="28">
                  <c:v>0.99164802608672398</c:v>
                </c:pt>
                <c:pt idx="29">
                  <c:v>0.99448959422999605</c:v>
                </c:pt>
                <c:pt idx="30">
                  <c:v>0.9963909561330514</c:v>
                </c:pt>
                <c:pt idx="31">
                  <c:v>0.99765198557432655</c:v>
                </c:pt>
                <c:pt idx="32">
                  <c:v>0.99848167940454446</c:v>
                </c:pt>
                <c:pt idx="33">
                  <c:v>0.99902364698401014</c:v>
                </c:pt>
                <c:pt idx="34">
                  <c:v>0.9993753549604536</c:v>
                </c:pt>
                <c:pt idx="35">
                  <c:v>0.99960223741956977</c:v>
                </c:pt>
                <c:pt idx="36">
                  <c:v>0.99974780212445058</c:v>
                </c:pt>
                <c:pt idx="37">
                  <c:v>0.99984073068449519</c:v>
                </c:pt>
                <c:pt idx="38">
                  <c:v>0.99989978610579744</c:v>
                </c:pt>
                <c:pt idx="39">
                  <c:v>0.99993715827583163</c:v>
                </c:pt>
                <c:pt idx="40">
                  <c:v>0.9999607173698033</c:v>
                </c:pt>
                <c:pt idx="41">
                  <c:v>0.99997551594683753</c:v>
                </c:pt>
                <c:pt idx="42">
                  <c:v>0.99998478102347788</c:v>
                </c:pt>
                <c:pt idx="43">
                  <c:v>0.99999056399581621</c:v>
                </c:pt>
                <c:pt idx="44">
                  <c:v>0.99999416332603541</c:v>
                </c:pt>
                <c:pt idx="45">
                  <c:v>0.9999963976564803</c:v>
                </c:pt>
                <c:pt idx="46">
                  <c:v>0.99999778124546657</c:v>
                </c:pt>
                <c:pt idx="47">
                  <c:v>0.99999863606150208</c:v>
                </c:pt>
                <c:pt idx="48">
                  <c:v>0.99999916306054204</c:v>
                </c:pt>
                <c:pt idx="49">
                  <c:v>0.99999948730956223</c:v>
                </c:pt>
                <c:pt idx="50">
                  <c:v>0.99999968643849846</c:v>
                </c:pt>
                <c:pt idx="51">
                  <c:v>0.99999980851373949</c:v>
                </c:pt>
                <c:pt idx="52">
                  <c:v>0.99999988322824807</c:v>
                </c:pt>
                <c:pt idx="53">
                  <c:v>0.99999992888546263</c:v>
                </c:pt>
                <c:pt idx="54">
                  <c:v>0.99999995674543352</c:v>
                </c:pt>
                <c:pt idx="55">
                  <c:v>0.99999997372221527</c:v>
                </c:pt>
                <c:pt idx="56">
                  <c:v>0.99999998405381307</c:v>
                </c:pt>
                <c:pt idx="57">
                  <c:v>0.99999999033365206</c:v>
                </c:pt>
                <c:pt idx="58">
                  <c:v>0.99999999414630858</c:v>
                </c:pt>
                <c:pt idx="59">
                  <c:v>0.99999999645854409</c:v>
                </c:pt>
                <c:pt idx="60">
                  <c:v>0.99999999785937976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1.3877787807814455E-14</c:v>
                </c:pt>
                <c:pt idx="4">
                  <c:v>5.46577061388831E-10</c:v>
                </c:pt>
                <c:pt idx="5">
                  <c:v>2.7245128775277294E-7</c:v>
                </c:pt>
                <c:pt idx="6">
                  <c:v>1.5237617166319327E-5</c:v>
                </c:pt>
                <c:pt idx="7">
                  <c:v>2.4415790793630432E-4</c:v>
                </c:pt>
                <c:pt idx="8">
                  <c:v>1.7926722447528798E-3</c:v>
                </c:pt>
                <c:pt idx="9">
                  <c:v>7.8338600353343724E-3</c:v>
                </c:pt>
                <c:pt idx="10">
                  <c:v>2.3847262722254792E-2</c:v>
                </c:pt>
                <c:pt idx="11">
                  <c:v>5.5917497082659855E-2</c:v>
                </c:pt>
                <c:pt idx="12">
                  <c:v>0.10803260305115518</c:v>
                </c:pt>
                <c:pt idx="13">
                  <c:v>0.18023510564160333</c:v>
                </c:pt>
                <c:pt idx="14">
                  <c:v>0.26857931110051625</c:v>
                </c:pt>
                <c:pt idx="15">
                  <c:v>0.36653091985909547</c:v>
                </c:pt>
                <c:pt idx="16">
                  <c:v>0.46684925687490086</c:v>
                </c:pt>
                <c:pt idx="17">
                  <c:v>0.563145370781307</c:v>
                </c:pt>
                <c:pt idx="18">
                  <c:v>0.65076085062133326</c:v>
                </c:pt>
                <c:pt idx="19">
                  <c:v>0.72699062297382377</c:v>
                </c:pt>
                <c:pt idx="20">
                  <c:v>0.79085824569155061</c:v>
                </c:pt>
                <c:pt idx="21">
                  <c:v>0.84267764777755461</c:v>
                </c:pt>
                <c:pt idx="22">
                  <c:v>0.88358017843860415</c:v>
                </c:pt>
                <c:pt idx="23">
                  <c:v>0.91510691946564315</c:v>
                </c:pt>
                <c:pt idx="24">
                  <c:v>0.93890987963721029</c:v>
                </c:pt>
                <c:pt idx="25">
                  <c:v>0.95655940771012071</c:v>
                </c:pt>
                <c:pt idx="26">
                  <c:v>0.96943992018757641</c:v>
                </c:pt>
                <c:pt idx="27">
                  <c:v>0.97870895002035763</c:v>
                </c:pt>
                <c:pt idx="28">
                  <c:v>0.98529645000700361</c:v>
                </c:pt>
                <c:pt idx="29">
                  <c:v>0.98992643148020876</c:v>
                </c:pt>
                <c:pt idx="30">
                  <c:v>0.99314836202340506</c:v>
                </c:pt>
                <c:pt idx="31">
                  <c:v>0.99537049503778985</c:v>
                </c:pt>
                <c:pt idx="32">
                  <c:v>0.99689077107625423</c:v>
                </c:pt>
                <c:pt idx="33">
                  <c:v>0.99792331334517115</c:v>
                </c:pt>
                <c:pt idx="34">
                  <c:v>0.99861997078314113</c:v>
                </c:pt>
                <c:pt idx="35">
                  <c:v>0.99908718452589806</c:v>
                </c:pt>
                <c:pt idx="36">
                  <c:v>0.99939880500095535</c:v>
                </c:pt>
                <c:pt idx="37">
                  <c:v>0.99960560644750285</c:v>
                </c:pt>
                <c:pt idx="38">
                  <c:v>0.99974221557451926</c:v>
                </c:pt>
                <c:pt idx="39">
                  <c:v>0.99983207557610809</c:v>
                </c:pt>
                <c:pt idx="40">
                  <c:v>0.99989095437034392</c:v>
                </c:pt>
                <c:pt idx="41">
                  <c:v>0.99992939476578457</c:v>
                </c:pt>
                <c:pt idx="42">
                  <c:v>0.99995440805586688</c:v>
                </c:pt>
                <c:pt idx="43">
                  <c:v>0.99997063415976895</c:v>
                </c:pt>
                <c:pt idx="44">
                  <c:v>0.99998112993450561</c:v>
                </c:pt>
                <c:pt idx="45">
                  <c:v>0.99998790103175406</c:v>
                </c:pt>
                <c:pt idx="46">
                  <c:v>0.99999225843255546</c:v>
                </c:pt>
                <c:pt idx="47">
                  <c:v>0.99999505607662897</c:v>
                </c:pt>
                <c:pt idx="48">
                  <c:v>0.99999684841592718</c:v>
                </c:pt>
                <c:pt idx="49">
                  <c:v>0.99999799438135251</c:v>
                </c:pt>
                <c:pt idx="50">
                  <c:v>0.99999872569215387</c:v>
                </c:pt>
                <c:pt idx="51">
                  <c:v>0.99999919156010164</c:v>
                </c:pt>
                <c:pt idx="52">
                  <c:v>0.99999948783923331</c:v>
                </c:pt>
                <c:pt idx="53">
                  <c:v>0.99999967597011208</c:v>
                </c:pt>
                <c:pt idx="54">
                  <c:v>0.99999979525349381</c:v>
                </c:pt>
                <c:pt idx="55">
                  <c:v>0.99999987077969898</c:v>
                </c:pt>
                <c:pt idx="56">
                  <c:v>0.99999991853785286</c:v>
                </c:pt>
                <c:pt idx="57">
                  <c:v>0.9999999486999348</c:v>
                </c:pt>
                <c:pt idx="58">
                  <c:v>0.99999996772685684</c:v>
                </c:pt>
                <c:pt idx="59">
                  <c:v>0.999999979716234</c:v>
                </c:pt>
                <c:pt idx="60">
                  <c:v>0.99999998726317718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V'!$Q$21:$Q$81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7.4596440136076581E-12</c:v>
                </c:pt>
                <c:pt idx="3">
                  <c:v>9.3838720960359723E-8</c:v>
                </c:pt>
                <c:pt idx="4">
                  <c:v>1.0502545072677004E-5</c:v>
                </c:pt>
                <c:pt idx="5">
                  <c:v>1.7637315277158061E-4</c:v>
                </c:pt>
                <c:pt idx="6">
                  <c:v>1.1431236199593853E-3</c:v>
                </c:pt>
                <c:pt idx="7">
                  <c:v>4.292059006530069E-3</c:v>
                </c:pt>
                <c:pt idx="8">
                  <c:v>1.1445025295929057E-2</c:v>
                </c:pt>
                <c:pt idx="9">
                  <c:v>2.4279876597882832E-2</c:v>
                </c:pt>
                <c:pt idx="10">
                  <c:v>4.3875982302721717E-2</c:v>
                </c:pt>
                <c:pt idx="11">
                  <c:v>7.0550385953186745E-2</c:v>
                </c:pt>
                <c:pt idx="12">
                  <c:v>0.10392780048972006</c:v>
                </c:pt>
                <c:pt idx="13">
                  <c:v>0.14312709252879885</c:v>
                </c:pt>
                <c:pt idx="14">
                  <c:v>0.18697078775222595</c:v>
                </c:pt>
                <c:pt idx="15">
                  <c:v>0.23416750159394528</c:v>
                </c:pt>
                <c:pt idx="16">
                  <c:v>0.28344576357953155</c:v>
                </c:pt>
                <c:pt idx="17">
                  <c:v>0.33364222204581773</c:v>
                </c:pt>
                <c:pt idx="18">
                  <c:v>0.38374999603821108</c:v>
                </c:pt>
                <c:pt idx="19">
                  <c:v>0.43293815913840172</c:v>
                </c:pt>
                <c:pt idx="20">
                  <c:v>0.48055161047813177</c:v>
                </c:pt>
                <c:pt idx="21">
                  <c:v>0.5260988959809263</c:v>
                </c:pt>
                <c:pt idx="22">
                  <c:v>0.56923354595481002</c:v>
                </c:pt>
                <c:pt idx="23">
                  <c:v>0.60973276499949591</c:v>
                </c:pt>
                <c:pt idx="24">
                  <c:v>0.64747594804162856</c:v>
                </c:pt>
                <c:pt idx="25">
                  <c:v>0.682424503530766</c:v>
                </c:pt>
                <c:pt idx="26">
                  <c:v>0.71460376805990355</c:v>
                </c:pt>
                <c:pt idx="27">
                  <c:v>0.74408734662380893</c:v>
                </c:pt>
                <c:pt idx="28">
                  <c:v>0.77098388705139365</c:v>
                </c:pt>
                <c:pt idx="29">
                  <c:v>0.79542621033766392</c:v>
                </c:pt>
                <c:pt idx="30">
                  <c:v>0.81756249321671914</c:v>
                </c:pt>
                <c:pt idx="31">
                  <c:v>0.83754932155981499</c:v>
                </c:pt>
                <c:pt idx="32">
                  <c:v>0.85554619721445724</c:v>
                </c:pt>
                <c:pt idx="33">
                  <c:v>0.87171183089563031</c:v>
                </c:pt>
                <c:pt idx="34">
                  <c:v>0.88620051293400182</c:v>
                </c:pt>
                <c:pt idx="35">
                  <c:v>0.899160374464546</c:v>
                </c:pt>
                <c:pt idx="36">
                  <c:v>0.91073187217640883</c:v>
                </c:pt>
                <c:pt idx="37">
                  <c:v>0.92104687416290365</c:v>
                </c:pt>
                <c:pt idx="38">
                  <c:v>0.93022813130752457</c:v>
                </c:pt>
                <c:pt idx="39">
                  <c:v>0.9383891756014765</c:v>
                </c:pt>
                <c:pt idx="40">
                  <c:v>0.94563438192408533</c:v>
                </c:pt>
                <c:pt idx="41">
                  <c:v>0.95205922556179101</c:v>
                </c:pt>
                <c:pt idx="42">
                  <c:v>0.95775066099749928</c:v>
                </c:pt>
                <c:pt idx="43">
                  <c:v>0.96278758786611807</c:v>
                </c:pt>
                <c:pt idx="44">
                  <c:v>0.9672413330910814</c:v>
                </c:pt>
                <c:pt idx="45">
                  <c:v>0.97117622531446846</c:v>
                </c:pt>
                <c:pt idx="46">
                  <c:v>0.97465009131378821</c:v>
                </c:pt>
                <c:pt idx="47">
                  <c:v>0.97771482200650173</c:v>
                </c:pt>
                <c:pt idx="48">
                  <c:v>0.98041685941237566</c:v>
                </c:pt>
                <c:pt idx="49">
                  <c:v>0.98279770215170459</c:v>
                </c:pt>
                <c:pt idx="50">
                  <c:v>0.98489437056001783</c:v>
                </c:pt>
                <c:pt idx="51">
                  <c:v>0.98673982888996825</c:v>
                </c:pt>
                <c:pt idx="52">
                  <c:v>0.98836339428971176</c:v>
                </c:pt>
                <c:pt idx="53">
                  <c:v>0.98979110902056477</c:v>
                </c:pt>
                <c:pt idx="54">
                  <c:v>0.99104607266863254</c:v>
                </c:pt>
                <c:pt idx="55">
                  <c:v>0.99214875716476025</c:v>
                </c:pt>
                <c:pt idx="56">
                  <c:v>0.9931172860097276</c:v>
                </c:pt>
                <c:pt idx="57">
                  <c:v>0.99396769143431396</c:v>
                </c:pt>
                <c:pt idx="58">
                  <c:v>0.99471414029494865</c:v>
                </c:pt>
                <c:pt idx="59">
                  <c:v>0.99536914394085796</c:v>
                </c:pt>
                <c:pt idx="60">
                  <c:v>0.9959437431447884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V'!$AA$21:$AA$81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2.3046867192455518E-9</c:v>
                </c:pt>
                <c:pt idx="3">
                  <c:v>1.2843973410947562E-6</c:v>
                </c:pt>
                <c:pt idx="4">
                  <c:v>3.1538759775684433E-5</c:v>
                </c:pt>
                <c:pt idx="5">
                  <c:v>2.2022514699981954E-4</c:v>
                </c:pt>
                <c:pt idx="6">
                  <c:v>8.1657792978240263E-4</c:v>
                </c:pt>
                <c:pt idx="7">
                  <c:v>2.1038549139500429E-3</c:v>
                </c:pt>
                <c:pt idx="8">
                  <c:v>4.3109703167827909E-3</c:v>
                </c:pt>
                <c:pt idx="9">
                  <c:v>7.5754062949835443E-3</c:v>
                </c:pt>
                <c:pt idx="10">
                  <c:v>1.1946296799037135E-2</c:v>
                </c:pt>
                <c:pt idx="11">
                  <c:v>1.7404593043717609E-2</c:v>
                </c:pt>
                <c:pt idx="12">
                  <c:v>2.388572896867874E-2</c:v>
                </c:pt>
                <c:pt idx="13">
                  <c:v>3.1298665232820655E-2</c:v>
                </c:pt>
                <c:pt idx="14">
                  <c:v>3.9539893290468246E-2</c:v>
                </c:pt>
                <c:pt idx="15">
                  <c:v>4.8502889960265638E-2</c:v>
                </c:pt>
                <c:pt idx="16">
                  <c:v>5.8084060468821086E-2</c:v>
                </c:pt>
                <c:pt idx="17">
                  <c:v>6.8186170944030344E-2</c:v>
                </c:pt>
                <c:pt idx="18">
                  <c:v>7.8720152545719665E-2</c:v>
                </c:pt>
                <c:pt idx="19">
                  <c:v>8.9605712252220235E-2</c:v>
                </c:pt>
                <c:pt idx="20">
                  <c:v>0.10077134655304719</c:v>
                </c:pt>
                <c:pt idx="21">
                  <c:v>0.11215401768218673</c:v>
                </c:pt>
                <c:pt idx="22">
                  <c:v>0.1236984059872325</c:v>
                </c:pt>
                <c:pt idx="23">
                  <c:v>0.13535635766050552</c:v>
                </c:pt>
                <c:pt idx="24">
                  <c:v>0.1470860728188664</c:v>
                </c:pt>
                <c:pt idx="25">
                  <c:v>0.158851269986934</c:v>
                </c:pt>
                <c:pt idx="26">
                  <c:v>0.17062109788972601</c:v>
                </c:pt>
                <c:pt idx="27">
                  <c:v>0.18236871336667659</c:v>
                </c:pt>
                <c:pt idx="28">
                  <c:v>0.19407126661362456</c:v>
                </c:pt>
                <c:pt idx="29">
                  <c:v>0.20570927238509312</c:v>
                </c:pt>
                <c:pt idx="30">
                  <c:v>0.21726618466176273</c:v>
                </c:pt>
                <c:pt idx="31">
                  <c:v>0.22872801789086328</c:v>
                </c:pt>
                <c:pt idx="32">
                  <c:v>0.24008300549712228</c:v>
                </c:pt>
                <c:pt idx="33">
                  <c:v>0.2513213217354589</c:v>
                </c:pt>
                <c:pt idx="34">
                  <c:v>0.26243481623522019</c:v>
                </c:pt>
                <c:pt idx="35">
                  <c:v>0.27341679555297554</c:v>
                </c:pt>
                <c:pt idx="36">
                  <c:v>0.284261829860181</c:v>
                </c:pt>
                <c:pt idx="37">
                  <c:v>0.29496558553315322</c:v>
                </c:pt>
                <c:pt idx="38">
                  <c:v>0.30552467502895875</c:v>
                </c:pt>
                <c:pt idx="39">
                  <c:v>0.31593653597618904</c:v>
                </c:pt>
                <c:pt idx="40">
                  <c:v>0.32619931516869005</c:v>
                </c:pt>
                <c:pt idx="41">
                  <c:v>0.3363117737066515</c:v>
                </c:pt>
                <c:pt idx="42">
                  <c:v>0.34627320293856001</c:v>
                </c:pt>
                <c:pt idx="43">
                  <c:v>0.35608335124706497</c:v>
                </c:pt>
                <c:pt idx="44">
                  <c:v>0.36574236053373244</c:v>
                </c:pt>
                <c:pt idx="45">
                  <c:v>0.37525070932346449</c:v>
                </c:pt>
                <c:pt idx="46">
                  <c:v>0.38460916651625021</c:v>
                </c:pt>
                <c:pt idx="47">
                  <c:v>0.39381874726101329</c:v>
                </c:pt>
                <c:pt idx="48">
                  <c:v>0.40288067663564975</c:v>
                </c:pt>
                <c:pt idx="49">
                  <c:v>0.41179635741514287</c:v>
                </c:pt>
                <c:pt idx="50">
                  <c:v>0.42056734194001627</c:v>
                </c:pt>
                <c:pt idx="51">
                  <c:v>0.4291953075607754</c:v>
                </c:pt>
                <c:pt idx="52">
                  <c:v>0.43768203522789645</c:v>
                </c:pt>
                <c:pt idx="53">
                  <c:v>0.44602939067185882</c:v>
                </c:pt>
                <c:pt idx="54">
                  <c:v>0.45423930828954545</c:v>
                </c:pt>
                <c:pt idx="55">
                  <c:v>0.46231377672748603</c:v>
                </c:pt>
                <c:pt idx="56">
                  <c:v>0.47025482654171857</c:v>
                </c:pt>
                <c:pt idx="57">
                  <c:v>0.47806451938708777</c:v>
                </c:pt>
                <c:pt idx="58">
                  <c:v>0.4857449386127482</c:v>
                </c:pt>
                <c:pt idx="59">
                  <c:v>0.49329818108833101</c:v>
                </c:pt>
                <c:pt idx="60">
                  <c:v>0.50072635011547262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6.9594330298627948E-13</c:v>
                </c:pt>
                <c:pt idx="3">
                  <c:v>1.0026566021892336E-8</c:v>
                </c:pt>
                <c:pt idx="4">
                  <c:v>1.2402306022174514E-6</c:v>
                </c:pt>
                <c:pt idx="5">
                  <c:v>2.2679414063808689E-5</c:v>
                </c:pt>
                <c:pt idx="6">
                  <c:v>1.5879420715436687E-4</c:v>
                </c:pt>
                <c:pt idx="7">
                  <c:v>6.4088060918193746E-4</c:v>
                </c:pt>
                <c:pt idx="8">
                  <c:v>1.8304531645438884E-3</c:v>
                </c:pt>
                <c:pt idx="9">
                  <c:v>4.1478740864574482E-3</c:v>
                </c:pt>
                <c:pt idx="10">
                  <c:v>7.9882828682849016E-3</c:v>
                </c:pt>
                <c:pt idx="11">
                  <c:v>1.3661848805494261E-2</c:v>
                </c:pt>
                <c:pt idx="12">
                  <c:v>2.1366930939912154E-2</c:v>
                </c:pt>
                <c:pt idx="13">
                  <c:v>3.1189101397249674E-2</c:v>
                </c:pt>
                <c:pt idx="14">
                  <c:v>4.3115380858108177E-2</c:v>
                </c:pt>
                <c:pt idx="15">
                  <c:v>5.7054975653543061E-2</c:v>
                </c:pt>
                <c:pt idx="16">
                  <c:v>7.286081375424025E-2</c:v>
                </c:pt>
                <c:pt idx="17">
                  <c:v>9.0349038554144112E-2</c:v>
                </c:pt>
                <c:pt idx="18">
                  <c:v>0.10931505120890622</c:v>
                </c:pt>
                <c:pt idx="19">
                  <c:v>0.12954610800429378</c:v>
                </c:pt>
                <c:pt idx="20">
                  <c:v>0.15083050705153989</c:v>
                </c:pt>
                <c:pt idx="21">
                  <c:v>0.17296403153293677</c:v>
                </c:pt>
                <c:pt idx="22">
                  <c:v>0.19575479177470384</c:v>
                </c:pt>
                <c:pt idx="23">
                  <c:v>0.21902508872774751</c:v>
                </c:pt>
                <c:pt idx="24">
                  <c:v>0.2426132439108708</c:v>
                </c:pt>
                <c:pt idx="25">
                  <c:v>0.266373971651712</c:v>
                </c:pt>
                <c:pt idx="26">
                  <c:v>0.29017816756185566</c:v>
                </c:pt>
                <c:pt idx="27">
                  <c:v>0.31391229744021021</c:v>
                </c:pt>
                <c:pt idx="28">
                  <c:v>0.33747751779241797</c:v>
                </c:pt>
                <c:pt idx="29">
                  <c:v>0.36078861904748749</c:v>
                </c:pt>
                <c:pt idx="30">
                  <c:v>0.38377290356779181</c:v>
                </c:pt>
                <c:pt idx="31">
                  <c:v>0.40636904707622651</c:v>
                </c:pt>
                <c:pt idx="32">
                  <c:v>0.428525973734809</c:v>
                </c:pt>
                <c:pt idx="33">
                  <c:v>0.45020178353491086</c:v>
                </c:pt>
                <c:pt idx="34">
                  <c:v>0.47136274078123402</c:v>
                </c:pt>
                <c:pt idx="35">
                  <c:v>0.49198233458556978</c:v>
                </c:pt>
                <c:pt idx="36">
                  <c:v>0.51204041500584085</c:v>
                </c:pt>
                <c:pt idx="37">
                  <c:v>0.53152240532881478</c:v>
                </c:pt>
                <c:pt idx="38">
                  <c:v>0.55041858850925363</c:v>
                </c:pt>
                <c:pt idx="39">
                  <c:v>0.568723464343311</c:v>
                </c:pt>
                <c:pt idx="40">
                  <c:v>0.5864351733887343</c:v>
                </c:pt>
                <c:pt idx="41">
                  <c:v>0.60355498173786248</c:v>
                </c:pt>
                <c:pt idx="42">
                  <c:v>0.62008682356801992</c:v>
                </c:pt>
                <c:pt idx="43">
                  <c:v>0.63603689453422385</c:v>
                </c:pt>
                <c:pt idx="44">
                  <c:v>0.65141329347052779</c:v>
                </c:pt>
                <c:pt idx="45">
                  <c:v>0.66622570288930594</c:v>
                </c:pt>
                <c:pt idx="46">
                  <c:v>0.68048511299567449</c:v>
                </c:pt>
                <c:pt idx="47">
                  <c:v>0.69420357541162503</c:v>
                </c:pt>
                <c:pt idx="48">
                  <c:v>0.70739398928160435</c:v>
                </c:pt>
                <c:pt idx="49">
                  <c:v>0.72006991647665464</c:v>
                </c:pt>
                <c:pt idx="50">
                  <c:v>0.73224541235458296</c:v>
                </c:pt>
                <c:pt idx="51">
                  <c:v>0.74393489240045341</c:v>
                </c:pt>
                <c:pt idx="52">
                  <c:v>0.75515300555048004</c:v>
                </c:pt>
                <c:pt idx="53">
                  <c:v>0.76591452980403929</c:v>
                </c:pt>
                <c:pt idx="54">
                  <c:v>0.77623428175662268</c:v>
                </c:pt>
                <c:pt idx="55">
                  <c:v>0.78612704370403164</c:v>
                </c:pt>
                <c:pt idx="56">
                  <c:v>0.79560748365522438</c:v>
                </c:pt>
                <c:pt idx="57">
                  <c:v>0.80469011811541469</c:v>
                </c:pt>
                <c:pt idx="58">
                  <c:v>0.81338925484806857</c:v>
                </c:pt>
                <c:pt idx="59">
                  <c:v>0.82171895655806848</c:v>
                </c:pt>
                <c:pt idx="60">
                  <c:v>0.8296930090700696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V'!$B$21:$B$81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4.0467629247586962E-14</c:v>
                </c:pt>
                <c:pt idx="5">
                  <c:v>1.3652357022664319E-11</c:v>
                </c:pt>
                <c:pt idx="6">
                  <c:v>6.723102075056887E-10</c:v>
                </c:pt>
                <c:pt idx="7">
                  <c:v>1.0998680299856289E-8</c:v>
                </c:pt>
                <c:pt idx="8">
                  <c:v>9.0228366889100187E-8</c:v>
                </c:pt>
                <c:pt idx="9">
                  <c:v>4.6673436904232091E-7</c:v>
                </c:pt>
                <c:pt idx="10">
                  <c:v>1.7470425556775917E-6</c:v>
                </c:pt>
                <c:pt idx="11">
                  <c:v>5.1658666269660544E-6</c:v>
                </c:pt>
                <c:pt idx="12">
                  <c:v>1.2794549153483104E-5</c:v>
                </c:pt>
                <c:pt idx="13">
                  <c:v>2.7642916844039526E-5</c:v>
                </c:pt>
                <c:pt idx="14">
                  <c:v>5.363327809676522E-5</c:v>
                </c:pt>
                <c:pt idx="15">
                  <c:v>9.546414598682329E-5</c:v>
                </c:pt>
                <c:pt idx="16">
                  <c:v>1.5840158251984041E-4</c:v>
                </c:pt>
                <c:pt idx="17">
                  <c:v>2.4803918231758315E-4</c:v>
                </c:pt>
                <c:pt idx="18">
                  <c:v>3.7006044649473546E-4</c:v>
                </c:pt>
                <c:pt idx="19">
                  <c:v>5.3002657128370378E-4</c:v>
                </c:pt>
                <c:pt idx="20">
                  <c:v>7.3320210390576124E-4</c:v>
                </c:pt>
                <c:pt idx="21">
                  <c:v>9.8442274055099421E-4</c:v>
                </c:pt>
                <c:pt idx="22">
                  <c:v>1.2880043094786189E-3</c:v>
                </c:pt>
                <c:pt idx="23">
                  <c:v>1.6476878590734325E-3</c:v>
                </c:pt>
                <c:pt idx="24">
                  <c:v>2.066615603957378E-3</c:v>
                </c:pt>
                <c:pt idx="25">
                  <c:v>2.5473309198257299E-3</c:v>
                </c:pt>
                <c:pt idx="26">
                  <c:v>3.0917966052809165E-3</c:v>
                </c:pt>
                <c:pt idx="27">
                  <c:v>3.7014258028259532E-3</c:v>
                </c:pt>
                <c:pt idx="28">
                  <c:v>4.3771230157967911E-3</c:v>
                </c:pt>
                <c:pt idx="29">
                  <c:v>5.1193275379943226E-3</c:v>
                </c:pt>
                <c:pt idx="30">
                  <c:v>5.9280616688666132E-3</c:v>
                </c:pt>
                <c:pt idx="31">
                  <c:v>6.8029781165625525E-3</c:v>
                </c:pt>
                <c:pt idx="32">
                  <c:v>7.7434056277630448E-3</c:v>
                </c:pt>
                <c:pt idx="33">
                  <c:v>8.748396098723854E-3</c:v>
                </c:pt>
                <c:pt idx="34">
                  <c:v>9.8167621047336451E-3</c:v>
                </c:pt>
                <c:pt idx="35">
                  <c:v>1.094711743923721E-2</c:v>
                </c:pt>
                <c:pt idx="36">
                  <c:v>1.2137911352729959E-2</c:v>
                </c:pt>
                <c:pt idx="37">
                  <c:v>1.3387458298977362E-2</c:v>
                </c:pt>
                <c:pt idx="38">
                  <c:v>1.4693971802113903E-2</c:v>
                </c:pt>
                <c:pt idx="39">
                  <c:v>1.6055581251409323E-2</c:v>
                </c:pt>
                <c:pt idx="40">
                  <c:v>1.7470358705414912E-2</c:v>
                </c:pt>
                <c:pt idx="41">
                  <c:v>1.8936336818745569E-2</c:v>
                </c:pt>
                <c:pt idx="42">
                  <c:v>2.0451522520768484E-2</c:v>
                </c:pt>
                <c:pt idx="43">
                  <c:v>2.2013921820437436E-2</c:v>
                </c:pt>
                <c:pt idx="44">
                  <c:v>2.3621537313459562E-2</c:v>
                </c:pt>
                <c:pt idx="45">
                  <c:v>2.5272387659410648E-2</c:v>
                </c:pt>
                <c:pt idx="46">
                  <c:v>2.6964510487120563E-2</c:v>
                </c:pt>
                <c:pt idx="47">
                  <c:v>2.8695983144668813E-2</c:v>
                </c:pt>
                <c:pt idx="48">
                  <c:v>3.0464909744352342E-2</c:v>
                </c:pt>
                <c:pt idx="49">
                  <c:v>3.2269437844651971E-2</c:v>
                </c:pt>
                <c:pt idx="50">
                  <c:v>3.4107759519983849E-2</c:v>
                </c:pt>
                <c:pt idx="51">
                  <c:v>3.5978108547285337E-2</c:v>
                </c:pt>
                <c:pt idx="52">
                  <c:v>3.7878784456090449E-2</c:v>
                </c:pt>
                <c:pt idx="53">
                  <c:v>3.9808123452458218E-2</c:v>
                </c:pt>
                <c:pt idx="54">
                  <c:v>4.1764518859542521E-2</c:v>
                </c:pt>
                <c:pt idx="55">
                  <c:v>4.3746409998661091E-2</c:v>
                </c:pt>
                <c:pt idx="56">
                  <c:v>4.5752309340579167E-2</c:v>
                </c:pt>
                <c:pt idx="57">
                  <c:v>4.7780764276414867E-2</c:v>
                </c:pt>
                <c:pt idx="58">
                  <c:v>4.9830380842756823E-2</c:v>
                </c:pt>
                <c:pt idx="59">
                  <c:v>5.1899808586194369E-2</c:v>
                </c:pt>
                <c:pt idx="60">
                  <c:v>5.3987772935801037E-2</c:v>
                </c:pt>
              </c:numCache>
            </c:numRef>
          </c:yVal>
        </c:ser>
        <c:axId val="97880704"/>
        <c:axId val="97903360"/>
      </c:scatterChart>
      <c:valAx>
        <c:axId val="97880704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97903360"/>
        <c:crosses val="autoZero"/>
        <c:crossBetween val="midCat"/>
        <c:majorUnit val="200"/>
      </c:valAx>
      <c:valAx>
        <c:axId val="9790336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97880704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VI'!$V$14:$AK$14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VI'!$V$15:$AK$15</c:f>
              <c:numCache>
                <c:formatCode>0.0</c:formatCode>
                <c:ptCount val="16"/>
                <c:pt idx="0">
                  <c:v>0</c:v>
                </c:pt>
                <c:pt idx="1">
                  <c:v>5.431502715751358E-2</c:v>
                </c:pt>
                <c:pt idx="2">
                  <c:v>1.388050694025347E-2</c:v>
                </c:pt>
                <c:pt idx="3">
                  <c:v>0.18889559444779722</c:v>
                </c:pt>
                <c:pt idx="4">
                  <c:v>0.60953530476765239</c:v>
                </c:pt>
                <c:pt idx="5">
                  <c:v>0.82377791188895599</c:v>
                </c:pt>
                <c:pt idx="6">
                  <c:v>0.86722993361496681</c:v>
                </c:pt>
                <c:pt idx="7">
                  <c:v>0.92395896197948102</c:v>
                </c:pt>
                <c:pt idx="8">
                  <c:v>0.94930597465298727</c:v>
                </c:pt>
                <c:pt idx="9">
                  <c:v>0.94568497284248643</c:v>
                </c:pt>
                <c:pt idx="10">
                  <c:v>0.95896197948098971</c:v>
                </c:pt>
                <c:pt idx="11">
                  <c:v>0.98189499094749544</c:v>
                </c:pt>
                <c:pt idx="12">
                  <c:v>0.99758599879299936</c:v>
                </c:pt>
                <c:pt idx="13">
                  <c:v>0.98792999396499703</c:v>
                </c:pt>
                <c:pt idx="14">
                  <c:v>1.0235365117682558</c:v>
                </c:pt>
                <c:pt idx="15">
                  <c:v>0.99336149668074836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VI'!$V$17:$AK$17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VI'!$V$18:$AK$18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0.20377358490566036</c:v>
                </c:pt>
                <c:pt idx="3">
                  <c:v>0.51913746630727764</c:v>
                </c:pt>
                <c:pt idx="4">
                  <c:v>0.80053908355795145</c:v>
                </c:pt>
                <c:pt idx="5">
                  <c:v>0.84905660377358483</c:v>
                </c:pt>
                <c:pt idx="6">
                  <c:v>0.89919137466307275</c:v>
                </c:pt>
                <c:pt idx="7">
                  <c:v>0.94770889487870613</c:v>
                </c:pt>
                <c:pt idx="8">
                  <c:v>0.93962264150943398</c:v>
                </c:pt>
                <c:pt idx="9">
                  <c:v>0.96064690026954169</c:v>
                </c:pt>
                <c:pt idx="10">
                  <c:v>0.98005390835579509</c:v>
                </c:pt>
                <c:pt idx="11">
                  <c:v>0.98167115902964963</c:v>
                </c:pt>
                <c:pt idx="12">
                  <c:v>1.0188679245283019</c:v>
                </c:pt>
                <c:pt idx="13">
                  <c:v>1.0350404312668464</c:v>
                </c:pt>
                <c:pt idx="14">
                  <c:v>1.0495956873315364</c:v>
                </c:pt>
                <c:pt idx="15">
                  <c:v>1.044743935309973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VI'!$V$17:$AK$17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VI'!$V$21:$AK$21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0.16170212765957445</c:v>
                </c:pt>
                <c:pt idx="3">
                  <c:v>0.40851063829787232</c:v>
                </c:pt>
                <c:pt idx="4">
                  <c:v>0.72553191489361701</c:v>
                </c:pt>
                <c:pt idx="5">
                  <c:v>0.82340425531914896</c:v>
                </c:pt>
                <c:pt idx="6">
                  <c:v>0.88936170212765953</c:v>
                </c:pt>
                <c:pt idx="7">
                  <c:v>1.0191489361702126</c:v>
                </c:pt>
                <c:pt idx="8">
                  <c:v>0.87872340425531914</c:v>
                </c:pt>
                <c:pt idx="9">
                  <c:v>0.89574468085106385</c:v>
                </c:pt>
                <c:pt idx="10">
                  <c:v>1.0255319148936171</c:v>
                </c:pt>
                <c:pt idx="11">
                  <c:v>0.99574468085106382</c:v>
                </c:pt>
                <c:pt idx="12">
                  <c:v>1.0595744680851062</c:v>
                </c:pt>
                <c:pt idx="13">
                  <c:v>1.1234042553191488</c:v>
                </c:pt>
                <c:pt idx="14">
                  <c:v>1.151063829787234</c:v>
                </c:pt>
                <c:pt idx="15">
                  <c:v>1.1148936170212767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VI'!$V$17:$AK$17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VI'!$V$26:$AK$26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0.29243697478991598</c:v>
                </c:pt>
                <c:pt idx="4">
                  <c:v>0.67058823529411771</c:v>
                </c:pt>
                <c:pt idx="5">
                  <c:v>0.77647058823529413</c:v>
                </c:pt>
                <c:pt idx="6">
                  <c:v>0.85714285714285721</c:v>
                </c:pt>
                <c:pt idx="7">
                  <c:v>1.0336134453781514</c:v>
                </c:pt>
                <c:pt idx="8">
                  <c:v>0.85210084033613442</c:v>
                </c:pt>
                <c:pt idx="9">
                  <c:v>0.86218487394957999</c:v>
                </c:pt>
                <c:pt idx="10">
                  <c:v>1.038655462184874</c:v>
                </c:pt>
                <c:pt idx="11">
                  <c:v>0.95294117647058818</c:v>
                </c:pt>
                <c:pt idx="12">
                  <c:v>1.038655462184874</c:v>
                </c:pt>
                <c:pt idx="13">
                  <c:v>1.119327731092437</c:v>
                </c:pt>
                <c:pt idx="14">
                  <c:v>1.1092436974789917</c:v>
                </c:pt>
                <c:pt idx="15">
                  <c:v>1.0991596638655463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VI'!$V$30:$AK$30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VI'!$V$31:$AK$31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0.11788833024609686</c:v>
                </c:pt>
                <c:pt idx="3">
                  <c:v>0.27229425774014288</c:v>
                </c:pt>
                <c:pt idx="4">
                  <c:v>0.44297433183381851</c:v>
                </c:pt>
                <c:pt idx="5">
                  <c:v>0.53942842021698867</c:v>
                </c:pt>
                <c:pt idx="6">
                  <c:v>0.67001852341889401</c:v>
                </c:pt>
                <c:pt idx="7">
                  <c:v>0.73987827467584022</c:v>
                </c:pt>
                <c:pt idx="8">
                  <c:v>0.77123577666049237</c:v>
                </c:pt>
                <c:pt idx="9">
                  <c:v>0.82918761577136824</c:v>
                </c:pt>
                <c:pt idx="10">
                  <c:v>0.80616565228896542</c:v>
                </c:pt>
                <c:pt idx="11">
                  <c:v>0.92087853929611019</c:v>
                </c:pt>
                <c:pt idx="12">
                  <c:v>0.96612860545117762</c:v>
                </c:pt>
                <c:pt idx="13">
                  <c:v>0.96374702302196358</c:v>
                </c:pt>
                <c:pt idx="14">
                  <c:v>0.97605186557290302</c:v>
                </c:pt>
                <c:pt idx="15">
                  <c:v>0.99788303784069876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'SV VI'!$V$30:$AK$30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VI'!$V$41:$AK$41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5.8677822462616632E-3</c:v>
                </c:pt>
                <c:pt idx="3">
                  <c:v>1.7399839840070711E-2</c:v>
                </c:pt>
                <c:pt idx="4">
                  <c:v>4.107447572383164E-2</c:v>
                </c:pt>
                <c:pt idx="5">
                  <c:v>6.33923989494974E-2</c:v>
                </c:pt>
                <c:pt idx="6">
                  <c:v>0.10897794426149551</c:v>
                </c:pt>
                <c:pt idx="7">
                  <c:v>0.14265833599870842</c:v>
                </c:pt>
                <c:pt idx="8">
                  <c:v>0.16629905406601697</c:v>
                </c:pt>
                <c:pt idx="9">
                  <c:v>0.19441692390503965</c:v>
                </c:pt>
                <c:pt idx="10">
                  <c:v>0.21276646260577695</c:v>
                </c:pt>
                <c:pt idx="11">
                  <c:v>0.27015540804320315</c:v>
                </c:pt>
                <c:pt idx="12">
                  <c:v>0.31889531028527263</c:v>
                </c:pt>
                <c:pt idx="13">
                  <c:v>0.37051822692579428</c:v>
                </c:pt>
                <c:pt idx="14">
                  <c:v>0.41077867505476878</c:v>
                </c:pt>
                <c:pt idx="15">
                  <c:v>0.42722881603417284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'SV VI'!$V$44:$AK$44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VI'!$V$46:$AK$46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7.4439461883408081E-2</c:v>
                </c:pt>
                <c:pt idx="5">
                  <c:v>0.10762331838565023</c:v>
                </c:pt>
                <c:pt idx="6">
                  <c:v>0.19192825112107623</c:v>
                </c:pt>
                <c:pt idx="7">
                  <c:v>0.23049327354260088</c:v>
                </c:pt>
                <c:pt idx="8">
                  <c:v>0.32286995515695066</c:v>
                </c:pt>
                <c:pt idx="9">
                  <c:v>0.36233183856502243</c:v>
                </c:pt>
                <c:pt idx="10">
                  <c:v>0.37757847533632288</c:v>
                </c:pt>
                <c:pt idx="11">
                  <c:v>0.53632286995515688</c:v>
                </c:pt>
                <c:pt idx="12">
                  <c:v>0.65381165919282513</c:v>
                </c:pt>
                <c:pt idx="13">
                  <c:v>0.26008968609865468</c:v>
                </c:pt>
                <c:pt idx="14">
                  <c:v>0.73363228699551564</c:v>
                </c:pt>
                <c:pt idx="15">
                  <c:v>0.65381165919282513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'SV VI'!$V$44:$AK$44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VI'!$V$49:$AK$49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73165056"/>
        <c:axId val="73175424"/>
      </c:scatterChart>
      <c:valAx>
        <c:axId val="73165056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3175424"/>
        <c:crosses val="autoZero"/>
        <c:crossBetween val="midCat"/>
        <c:majorUnit val="200"/>
      </c:valAx>
      <c:valAx>
        <c:axId val="73175424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3165056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2.170041923932331E-12</c:v>
                </c:pt>
                <c:pt idx="5">
                  <c:v>2.8532840146144884E-8</c:v>
                </c:pt>
                <c:pt idx="6">
                  <c:v>1.0455806594755758E-5</c:v>
                </c:pt>
                <c:pt idx="7">
                  <c:v>4.9862478904089136E-4</c:v>
                </c:pt>
                <c:pt idx="8">
                  <c:v>6.7069825493874542E-3</c:v>
                </c:pt>
                <c:pt idx="9">
                  <c:v>3.9229627801692042E-2</c:v>
                </c:pt>
                <c:pt idx="10">
                  <c:v>0.12982014903548392</c:v>
                </c:pt>
                <c:pt idx="11">
                  <c:v>0.28846970604060462</c:v>
                </c:pt>
                <c:pt idx="12">
                  <c:v>0.48436721963933971</c:v>
                </c:pt>
                <c:pt idx="13">
                  <c:v>0.66924941058079246</c:v>
                </c:pt>
                <c:pt idx="14">
                  <c:v>0.81060212764547535</c:v>
                </c:pt>
                <c:pt idx="15">
                  <c:v>0.90198403962607032</c:v>
                </c:pt>
                <c:pt idx="16">
                  <c:v>0.95356928837040011</c:v>
                </c:pt>
                <c:pt idx="17">
                  <c:v>0.97962820856919652</c:v>
                </c:pt>
                <c:pt idx="18">
                  <c:v>0.9916347586119495</c:v>
                </c:pt>
                <c:pt idx="19">
                  <c:v>0.99675640906062213</c:v>
                </c:pt>
                <c:pt idx="20">
                  <c:v>0.99880336231766209</c:v>
                </c:pt>
                <c:pt idx="21">
                  <c:v>0.99957725968223177</c:v>
                </c:pt>
                <c:pt idx="22">
                  <c:v>0.99985621389869062</c:v>
                </c:pt>
                <c:pt idx="23">
                  <c:v>0.99995269656866748</c:v>
                </c:pt>
                <c:pt idx="24">
                  <c:v>0.99998488864711277</c:v>
                </c:pt>
                <c:pt idx="25">
                  <c:v>0.99999529668783349</c:v>
                </c:pt>
                <c:pt idx="26">
                  <c:v>0.99999856964973344</c:v>
                </c:pt>
                <c:pt idx="27">
                  <c:v>0.99999957391618222</c:v>
                </c:pt>
                <c:pt idx="28">
                  <c:v>0.99999987540717661</c:v>
                </c:pt>
                <c:pt idx="29">
                  <c:v>0.99999996417007575</c:v>
                </c:pt>
                <c:pt idx="30">
                  <c:v>0.99999998985013661</c:v>
                </c:pt>
                <c:pt idx="31">
                  <c:v>0.99999999716368071</c:v>
                </c:pt>
                <c:pt idx="32">
                  <c:v>0.99999999921715599</c:v>
                </c:pt>
                <c:pt idx="33">
                  <c:v>0.99999999978635079</c:v>
                </c:pt>
                <c:pt idx="34">
                  <c:v>0.99999999994228894</c:v>
                </c:pt>
                <c:pt idx="35">
                  <c:v>0.99999999998455735</c:v>
                </c:pt>
                <c:pt idx="36">
                  <c:v>0.99999999999590339</c:v>
                </c:pt>
                <c:pt idx="37">
                  <c:v>0.99999999999892197</c:v>
                </c:pt>
                <c:pt idx="38">
                  <c:v>0.99999999999971834</c:v>
                </c:pt>
                <c:pt idx="39">
                  <c:v>0.99999999999992706</c:v>
                </c:pt>
                <c:pt idx="40">
                  <c:v>0.99999999999998124</c:v>
                </c:pt>
                <c:pt idx="41">
                  <c:v>0.99999999999999523</c:v>
                </c:pt>
                <c:pt idx="42">
                  <c:v>0.999999999999999</c:v>
                </c:pt>
                <c:pt idx="43">
                  <c:v>0.99999999999999978</c:v>
                </c:pt>
                <c:pt idx="44">
                  <c:v>1.0000000000000002</c:v>
                </c:pt>
                <c:pt idx="45">
                  <c:v>1.0000000000000002</c:v>
                </c:pt>
                <c:pt idx="46">
                  <c:v>1.0000000000000002</c:v>
                </c:pt>
                <c:pt idx="47">
                  <c:v>1.0000000000000002</c:v>
                </c:pt>
                <c:pt idx="48">
                  <c:v>1.0000000000000002</c:v>
                </c:pt>
                <c:pt idx="49">
                  <c:v>1.0000000000000002</c:v>
                </c:pt>
                <c:pt idx="50">
                  <c:v>1.0000000000000002</c:v>
                </c:pt>
                <c:pt idx="51">
                  <c:v>1.0000000000000002</c:v>
                </c:pt>
                <c:pt idx="52">
                  <c:v>1.0000000000000002</c:v>
                </c:pt>
                <c:pt idx="53">
                  <c:v>1.0000000000000002</c:v>
                </c:pt>
                <c:pt idx="54">
                  <c:v>1.0000000000000002</c:v>
                </c:pt>
                <c:pt idx="55">
                  <c:v>1.0000000000000002</c:v>
                </c:pt>
                <c:pt idx="56">
                  <c:v>1.0000000000000002</c:v>
                </c:pt>
                <c:pt idx="57">
                  <c:v>1.0000000000000002</c:v>
                </c:pt>
                <c:pt idx="58">
                  <c:v>1.0000000000000002</c:v>
                </c:pt>
                <c:pt idx="59">
                  <c:v>1.0000000000000002</c:v>
                </c:pt>
                <c:pt idx="60">
                  <c:v>1.0000000000000002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VI'!$E$21:$E$81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1.1102230246251565E-16</c:v>
                </c:pt>
                <c:pt idx="4">
                  <c:v>5.8125948498854989E-11</c:v>
                </c:pt>
                <c:pt idx="5">
                  <c:v>1.3505219559339918E-7</c:v>
                </c:pt>
                <c:pt idx="6">
                  <c:v>1.8255075255046993E-5</c:v>
                </c:pt>
                <c:pt idx="7">
                  <c:v>4.8732307138193987E-4</c:v>
                </c:pt>
                <c:pt idx="8">
                  <c:v>4.7418010749089015E-3</c:v>
                </c:pt>
                <c:pt idx="9">
                  <c:v>2.3674568105724048E-2</c:v>
                </c:pt>
                <c:pt idx="10">
                  <c:v>7.4574241045307951E-2</c:v>
                </c:pt>
                <c:pt idx="11">
                  <c:v>0.16928666099428655</c:v>
                </c:pt>
                <c:pt idx="12">
                  <c:v>0.3030549507296737</c:v>
                </c:pt>
                <c:pt idx="13">
                  <c:v>0.45600255456538674</c:v>
                </c:pt>
                <c:pt idx="14">
                  <c:v>0.60426598983062108</c:v>
                </c:pt>
                <c:pt idx="15">
                  <c:v>0.73031223367662179</c:v>
                </c:pt>
                <c:pt idx="16">
                  <c:v>0.82670096303079654</c:v>
                </c:pt>
                <c:pt idx="17">
                  <c:v>0.89429310621309932</c:v>
                </c:pt>
                <c:pt idx="18">
                  <c:v>0.93841171185430006</c:v>
                </c:pt>
                <c:pt idx="19">
                  <c:v>0.96553165064323954</c:v>
                </c:pt>
                <c:pt idx="20">
                  <c:v>0.98137863843557172</c:v>
                </c:pt>
                <c:pt idx="21">
                  <c:v>0.99024721414442529</c:v>
                </c:pt>
                <c:pt idx="22">
                  <c:v>0.99502978608250792</c:v>
                </c:pt>
                <c:pt idx="23">
                  <c:v>0.99752753052386656</c:v>
                </c:pt>
                <c:pt idx="24">
                  <c:v>0.99879611376523292</c:v>
                </c:pt>
                <c:pt idx="25">
                  <c:v>0.99942487139154412</c:v>
                </c:pt>
                <c:pt idx="26">
                  <c:v>0.99972987956897008</c:v>
                </c:pt>
                <c:pt idx="27">
                  <c:v>0.99987505081259609</c:v>
                </c:pt>
                <c:pt idx="28">
                  <c:v>0.99994298831606632</c:v>
                </c:pt>
                <c:pt idx="29">
                  <c:v>0.99997430581872349</c:v>
                </c:pt>
                <c:pt idx="30">
                  <c:v>0.9999885485648079</c:v>
                </c:pt>
                <c:pt idx="31">
                  <c:v>0.99999494767695662</c:v>
                </c:pt>
                <c:pt idx="32">
                  <c:v>0.99999779134907396</c:v>
                </c:pt>
                <c:pt idx="33">
                  <c:v>0.99999904253958749</c:v>
                </c:pt>
                <c:pt idx="34">
                  <c:v>0.99999958810566669</c:v>
                </c:pt>
                <c:pt idx="35">
                  <c:v>0.99999982404512677</c:v>
                </c:pt>
                <c:pt idx="36">
                  <c:v>0.99999992531786386</c:v>
                </c:pt>
                <c:pt idx="37">
                  <c:v>0.9999999684894787</c:v>
                </c:pt>
                <c:pt idx="38">
                  <c:v>0.99999998677734658</c:v>
                </c:pt>
                <c:pt idx="39">
                  <c:v>0.99999999447939614</c:v>
                </c:pt>
                <c:pt idx="40">
                  <c:v>0.99999999770584536</c:v>
                </c:pt>
                <c:pt idx="41">
                  <c:v>0.99999999905076298</c:v>
                </c:pt>
                <c:pt idx="42">
                  <c:v>0.99999999960882013</c:v>
                </c:pt>
                <c:pt idx="43">
                  <c:v>0.99999999983939836</c:v>
                </c:pt>
                <c:pt idx="44">
                  <c:v>0.99999999993429378</c:v>
                </c:pt>
                <c:pt idx="45">
                  <c:v>0.99999999997320543</c:v>
                </c:pt>
                <c:pt idx="46">
                  <c:v>0.99999999998910671</c:v>
                </c:pt>
                <c:pt idx="47">
                  <c:v>0.99999999999558387</c:v>
                </c:pt>
                <c:pt idx="48">
                  <c:v>0.99999999999821454</c:v>
                </c:pt>
                <c:pt idx="49">
                  <c:v>0.99999999999927991</c:v>
                </c:pt>
                <c:pt idx="50">
                  <c:v>0.99999999999971012</c:v>
                </c:pt>
                <c:pt idx="51">
                  <c:v>0.99999999999988354</c:v>
                </c:pt>
                <c:pt idx="52">
                  <c:v>0.99999999999995337</c:v>
                </c:pt>
                <c:pt idx="53">
                  <c:v>0.99999999999998124</c:v>
                </c:pt>
                <c:pt idx="54">
                  <c:v>0.99999999999999256</c:v>
                </c:pt>
                <c:pt idx="55">
                  <c:v>0.999999999999997</c:v>
                </c:pt>
                <c:pt idx="56">
                  <c:v>0.99999999999999889</c:v>
                </c:pt>
                <c:pt idx="57">
                  <c:v>0.99999999999999956</c:v>
                </c:pt>
                <c:pt idx="58">
                  <c:v>0.99999999999999978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VI'!$H$21:$H$81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7.0832228971084975E-14</c:v>
                </c:pt>
                <c:pt idx="4">
                  <c:v>2.7911153943627194E-9</c:v>
                </c:pt>
                <c:pt idx="5">
                  <c:v>1.307632226832389E-6</c:v>
                </c:pt>
                <c:pt idx="6">
                  <c:v>6.6772412341431497E-5</c:v>
                </c:pt>
                <c:pt idx="7">
                  <c:v>9.6230755860132733E-4</c:v>
                </c:pt>
                <c:pt idx="8">
                  <c:v>6.3060030439258119E-3</c:v>
                </c:pt>
                <c:pt idx="9">
                  <c:v>2.4512404080829105E-2</c:v>
                </c:pt>
                <c:pt idx="10">
                  <c:v>6.6349285092455842E-2</c:v>
                </c:pt>
                <c:pt idx="11">
                  <c:v>0.13858808690838906</c:v>
                </c:pt>
                <c:pt idx="12">
                  <c:v>0.23937920625015549</c:v>
                </c:pt>
                <c:pt idx="13">
                  <c:v>0.35889197209678442</c:v>
                </c:pt>
                <c:pt idx="14">
                  <c:v>0.483731319492199</c:v>
                </c:pt>
                <c:pt idx="15">
                  <c:v>0.60166157738344939</c:v>
                </c:pt>
                <c:pt idx="16">
                  <c:v>0.70439862307455148</c:v>
                </c:pt>
                <c:pt idx="17">
                  <c:v>0.78817211398488773</c:v>
                </c:pt>
                <c:pt idx="18">
                  <c:v>0.85284824330303077</c:v>
                </c:pt>
                <c:pt idx="19">
                  <c:v>0.90055137223215997</c:v>
                </c:pt>
                <c:pt idx="20">
                  <c:v>0.93440554927392638</c:v>
                </c:pt>
                <c:pt idx="21">
                  <c:v>0.95765625862138426</c:v>
                </c:pt>
                <c:pt idx="22">
                  <c:v>0.9731817300132487</c:v>
                </c:pt>
                <c:pt idx="23">
                  <c:v>0.98329987536252006</c:v>
                </c:pt>
                <c:pt idx="24">
                  <c:v>0.9897561587631668</c:v>
                </c:pt>
                <c:pt idx="25">
                  <c:v>0.99380042307049754</c:v>
                </c:pt>
                <c:pt idx="26">
                  <c:v>0.99629294773245225</c:v>
                </c:pt>
                <c:pt idx="27">
                  <c:v>0.99780721251653148</c:v>
                </c:pt>
                <c:pt idx="28">
                  <c:v>0.9987155047699906</c:v>
                </c:pt>
                <c:pt idx="29">
                  <c:v>0.99925415880130786</c:v>
                </c:pt>
                <c:pt idx="30">
                  <c:v>0.99957036595809368</c:v>
                </c:pt>
                <c:pt idx="31">
                  <c:v>0.99975429857243359</c:v>
                </c:pt>
                <c:pt idx="32">
                  <c:v>0.99986040977866308</c:v>
                </c:pt>
                <c:pt idx="33">
                  <c:v>0.999921170159631</c:v>
                </c:pt>
                <c:pt idx="34">
                  <c:v>0.99995572718290204</c:v>
                </c:pt>
                <c:pt idx="35">
                  <c:v>0.99997526037026141</c:v>
                </c:pt>
                <c:pt idx="36">
                  <c:v>0.99998623942560083</c:v>
                </c:pt>
                <c:pt idx="37">
                  <c:v>0.99999237873944458</c:v>
                </c:pt>
                <c:pt idx="38">
                  <c:v>0.99999579556668272</c:v>
                </c:pt>
                <c:pt idx="39">
                  <c:v>0.99999768895726204</c:v>
                </c:pt>
                <c:pt idx="40">
                  <c:v>0.99999873396609962</c:v>
                </c:pt>
                <c:pt idx="41">
                  <c:v>0.99999930860614128</c:v>
                </c:pt>
                <c:pt idx="42">
                  <c:v>0.9999996235175318</c:v>
                </c:pt>
                <c:pt idx="43">
                  <c:v>0.99999979554836238</c:v>
                </c:pt>
                <c:pt idx="44">
                  <c:v>0.99999988925023109</c:v>
                </c:pt>
                <c:pt idx="45">
                  <c:v>0.99999994014859572</c:v>
                </c:pt>
                <c:pt idx="46">
                  <c:v>0.99999996772607136</c:v>
                </c:pt>
                <c:pt idx="47">
                  <c:v>0.99999998263253509</c:v>
                </c:pt>
                <c:pt idx="48">
                  <c:v>0.99999999067209167</c:v>
                </c:pt>
                <c:pt idx="49">
                  <c:v>0.99999999499911374</c:v>
                </c:pt>
                <c:pt idx="50">
                  <c:v>0.99999999732346989</c:v>
                </c:pt>
                <c:pt idx="51">
                  <c:v>0.9999999985697775</c:v>
                </c:pt>
                <c:pt idx="52">
                  <c:v>0.9999999992368992</c:v>
                </c:pt>
                <c:pt idx="53">
                  <c:v>0.99999999959342123</c:v>
                </c:pt>
                <c:pt idx="54">
                  <c:v>0.99999999978366494</c:v>
                </c:pt>
                <c:pt idx="55">
                  <c:v>0.99999999988503652</c:v>
                </c:pt>
                <c:pt idx="56">
                  <c:v>0.99999999993897959</c:v>
                </c:pt>
                <c:pt idx="57">
                  <c:v>0.9999999999676481</c:v>
                </c:pt>
                <c:pt idx="58">
                  <c:v>0.99999999998286604</c:v>
                </c:pt>
                <c:pt idx="59">
                  <c:v>0.99999999999093458</c:v>
                </c:pt>
                <c:pt idx="60">
                  <c:v>0.99999999999520839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VI'!$M$21:$M$81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4.3409720262843621E-14</c:v>
                </c:pt>
                <c:pt idx="5">
                  <c:v>6.3624916446514135E-10</c:v>
                </c:pt>
                <c:pt idx="6">
                  <c:v>2.9704378146089283E-7</c:v>
                </c:pt>
                <c:pt idx="7">
                  <c:v>1.9385001189642374E-5</c:v>
                </c:pt>
                <c:pt idx="8">
                  <c:v>3.7082118177028667E-4</c:v>
                </c:pt>
                <c:pt idx="9">
                  <c:v>3.1408707043703026E-3</c:v>
                </c:pt>
                <c:pt idx="10">
                  <c:v>1.510207981565681E-2</c:v>
                </c:pt>
                <c:pt idx="11">
                  <c:v>4.8331213456693611E-2</c:v>
                </c:pt>
                <c:pt idx="12">
                  <c:v>0.11458486478010815</c:v>
                </c:pt>
                <c:pt idx="13">
                  <c:v>0.21695483391625411</c:v>
                </c:pt>
                <c:pt idx="14">
                  <c:v>0.3464919572586373</c:v>
                </c:pt>
                <c:pt idx="15">
                  <c:v>0.48629590725849947</c:v>
                </c:pt>
                <c:pt idx="16">
                  <c:v>0.61896982021115865</c:v>
                </c:pt>
                <c:pt idx="17">
                  <c:v>0.7322874330696888</c:v>
                </c:pt>
                <c:pt idx="18">
                  <c:v>0.82098076111995588</c:v>
                </c:pt>
                <c:pt idx="19">
                  <c:v>0.88550587164060268</c:v>
                </c:pt>
                <c:pt idx="20">
                  <c:v>0.92963466417647156</c:v>
                </c:pt>
                <c:pt idx="21">
                  <c:v>0.95826493266763602</c:v>
                </c:pt>
                <c:pt idx="22">
                  <c:v>0.97601756489060743</c:v>
                </c:pt>
                <c:pt idx="23">
                  <c:v>0.98660239010980533</c:v>
                </c:pt>
                <c:pt idx="24">
                  <c:v>0.99270178318310487</c:v>
                </c:pt>
                <c:pt idx="25">
                  <c:v>0.99611300521010404</c:v>
                </c:pt>
                <c:pt idx="26">
                  <c:v>0.99797124827617067</c:v>
                </c:pt>
                <c:pt idx="27">
                  <c:v>0.99896020657876672</c:v>
                </c:pt>
                <c:pt idx="28">
                  <c:v>0.99947574106569426</c:v>
                </c:pt>
                <c:pt idx="29">
                  <c:v>0.99973955926750269</c:v>
                </c:pt>
                <c:pt idx="30">
                  <c:v>0.99987234465600672</c:v>
                </c:pt>
                <c:pt idx="31">
                  <c:v>0.99993818857576533</c:v>
                </c:pt>
                <c:pt idx="32">
                  <c:v>0.99997040147567684</c:v>
                </c:pt>
                <c:pt idx="33">
                  <c:v>0.99998596985420662</c:v>
                </c:pt>
                <c:pt idx="34">
                  <c:v>0.99999341101430173</c:v>
                </c:pt>
                <c:pt idx="35">
                  <c:v>0.99999693187731631</c:v>
                </c:pt>
                <c:pt idx="36">
                  <c:v>0.99999858249924356</c:v>
                </c:pt>
                <c:pt idx="37">
                  <c:v>0.99999934981287253</c:v>
                </c:pt>
                <c:pt idx="38">
                  <c:v>0.99999970374943947</c:v>
                </c:pt>
                <c:pt idx="39">
                  <c:v>0.99999986584608358</c:v>
                </c:pt>
                <c:pt idx="40">
                  <c:v>0.99999993959572953</c:v>
                </c:pt>
                <c:pt idx="41">
                  <c:v>0.99999997294607212</c:v>
                </c:pt>
                <c:pt idx="42">
                  <c:v>0.9999999879426098</c:v>
                </c:pt>
                <c:pt idx="43">
                  <c:v>0.99999999465086054</c:v>
                </c:pt>
                <c:pt idx="44">
                  <c:v>0.9999999976370394</c:v>
                </c:pt>
                <c:pt idx="45">
                  <c:v>0.99999999896033431</c:v>
                </c:pt>
                <c:pt idx="46">
                  <c:v>0.99999999954426977</c:v>
                </c:pt>
                <c:pt idx="47">
                  <c:v>0.99999999980093179</c:v>
                </c:pt>
                <c:pt idx="48">
                  <c:v>0.99999999991332955</c:v>
                </c:pt>
                <c:pt idx="49">
                  <c:v>0.99999999996238143</c:v>
                </c:pt>
                <c:pt idx="50">
                  <c:v>0.99999999998371925</c:v>
                </c:pt>
                <c:pt idx="51">
                  <c:v>0.99999999999297318</c:v>
                </c:pt>
                <c:pt idx="52">
                  <c:v>0.99999999999697486</c:v>
                </c:pt>
                <c:pt idx="53">
                  <c:v>0.99999999999870082</c:v>
                </c:pt>
                <c:pt idx="54">
                  <c:v>0.99999999999944345</c:v>
                </c:pt>
                <c:pt idx="55">
                  <c:v>0.99999999999976197</c:v>
                </c:pt>
                <c:pt idx="56">
                  <c:v>0.99999999999989864</c:v>
                </c:pt>
                <c:pt idx="57">
                  <c:v>0.99999999999995681</c:v>
                </c:pt>
                <c:pt idx="58">
                  <c:v>0.99999999999998157</c:v>
                </c:pt>
                <c:pt idx="59">
                  <c:v>0.99999999999999223</c:v>
                </c:pt>
                <c:pt idx="60">
                  <c:v>0.99999999999999678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VI'!$Q$21:$Q$81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6.1563137920828126E-10</c:v>
                </c:pt>
                <c:pt idx="3">
                  <c:v>1.4711885102935973E-6</c:v>
                </c:pt>
                <c:pt idx="4">
                  <c:v>7.2193635374695475E-5</c:v>
                </c:pt>
                <c:pt idx="5">
                  <c:v>7.4273337529406891E-4</c:v>
                </c:pt>
                <c:pt idx="6">
                  <c:v>3.4858840170831629E-3</c:v>
                </c:pt>
                <c:pt idx="7">
                  <c:v>1.0427690095500486E-2</c:v>
                </c:pt>
                <c:pt idx="8">
                  <c:v>2.3515461300737672E-2</c:v>
                </c:pt>
                <c:pt idx="9">
                  <c:v>4.389919197632014E-2</c:v>
                </c:pt>
                <c:pt idx="10">
                  <c:v>7.1775483725541878E-2</c:v>
                </c:pt>
                <c:pt idx="11">
                  <c:v>0.10654853373264928</c:v>
                </c:pt>
                <c:pt idx="12">
                  <c:v>0.14710686509257348</c:v>
                </c:pt>
                <c:pt idx="13">
                  <c:v>0.19208871098747826</c:v>
                </c:pt>
                <c:pt idx="14">
                  <c:v>0.24008611904121735</c:v>
                </c:pt>
                <c:pt idx="15">
                  <c:v>0.28977725745992222</c:v>
                </c:pt>
                <c:pt idx="16">
                  <c:v>0.34000158883135162</c:v>
                </c:pt>
                <c:pt idx="17">
                  <c:v>0.38979175821633411</c:v>
                </c:pt>
                <c:pt idx="18">
                  <c:v>0.43837765283888308</c:v>
                </c:pt>
                <c:pt idx="19">
                  <c:v>0.48517390820867834</c:v>
                </c:pt>
                <c:pt idx="20">
                  <c:v>0.52975884053454991</c:v>
                </c:pt>
                <c:pt idx="21">
                  <c:v>0.57185005420791291</c:v>
                </c:pt>
                <c:pt idx="22">
                  <c:v>0.61127993129760205</c:v>
                </c:pt>
                <c:pt idx="23">
                  <c:v>0.64797280760280063</c:v>
                </c:pt>
                <c:pt idx="24">
                  <c:v>0.68192471932022936</c:v>
                </c:pt>
                <c:pt idx="25">
                  <c:v>0.71318603141652792</c:v>
                </c:pt>
                <c:pt idx="26">
                  <c:v>0.74184692514871209</c:v>
                </c:pt>
                <c:pt idx="27">
                  <c:v>0.76802550769640665</c:v>
                </c:pt>
                <c:pt idx="28">
                  <c:v>0.79185829492026838</c:v>
                </c:pt>
                <c:pt idx="29">
                  <c:v>0.81349267212205068</c:v>
                </c:pt>
                <c:pt idx="30">
                  <c:v>0.83308108386194013</c:v>
                </c:pt>
                <c:pt idx="31">
                  <c:v>0.85077647852000615</c:v>
                </c:pt>
                <c:pt idx="32">
                  <c:v>0.86672961314255426</c:v>
                </c:pt>
                <c:pt idx="33">
                  <c:v>0.88108567735913668</c:v>
                </c:pt>
                <c:pt idx="34">
                  <c:v>0.89398355693206955</c:v>
                </c:pt>
                <c:pt idx="35">
                  <c:v>0.90555429391481324</c:v>
                </c:pt>
                <c:pt idx="36">
                  <c:v>0.91592073395876161</c:v>
                </c:pt>
                <c:pt idx="37">
                  <c:v>0.92519706942074309</c:v>
                </c:pt>
                <c:pt idx="38">
                  <c:v>0.93348894362244239</c:v>
                </c:pt>
                <c:pt idx="39">
                  <c:v>0.94089350785392412</c:v>
                </c:pt>
                <c:pt idx="40">
                  <c:v>0.94749978192893503</c:v>
                </c:pt>
                <c:pt idx="41">
                  <c:v>0.95338898305097719</c:v>
                </c:pt>
                <c:pt idx="42">
                  <c:v>0.95863502043646098</c:v>
                </c:pt>
                <c:pt idx="43">
                  <c:v>0.96330493581499366</c:v>
                </c:pt>
                <c:pt idx="44">
                  <c:v>0.96745937455536923</c:v>
                </c:pt>
                <c:pt idx="45">
                  <c:v>0.97115311016224015</c:v>
                </c:pt>
                <c:pt idx="46">
                  <c:v>0.97443547962543886</c:v>
                </c:pt>
                <c:pt idx="47">
                  <c:v>0.97735087529728371</c:v>
                </c:pt>
                <c:pt idx="48">
                  <c:v>0.97993915295477774</c:v>
                </c:pt>
                <c:pt idx="49">
                  <c:v>0.9822360569069849</c:v>
                </c:pt>
                <c:pt idx="50">
                  <c:v>0.98427360628523153</c:v>
                </c:pt>
                <c:pt idx="51">
                  <c:v>0.98608043907371634</c:v>
                </c:pt>
                <c:pt idx="52">
                  <c:v>0.9876821488432932</c:v>
                </c:pt>
                <c:pt idx="53">
                  <c:v>0.98910158945140281</c:v>
                </c:pt>
                <c:pt idx="54">
                  <c:v>0.9903591427731876</c:v>
                </c:pt>
                <c:pt idx="55">
                  <c:v>0.99147297710877313</c:v>
                </c:pt>
                <c:pt idx="56">
                  <c:v>0.99245927435901893</c:v>
                </c:pt>
                <c:pt idx="57">
                  <c:v>0.99333243709719909</c:v>
                </c:pt>
                <c:pt idx="58">
                  <c:v>0.99410527847309493</c:v>
                </c:pt>
                <c:pt idx="59">
                  <c:v>0.99478918798087912</c:v>
                </c:pt>
                <c:pt idx="60">
                  <c:v>0.99539428662581741</c:v>
                </c:pt>
              </c:numCache>
            </c:numRef>
          </c:yVal>
        </c:ser>
        <c:ser>
          <c:idx val="5"/>
          <c:order val="5"/>
          <c:tx>
            <c:v>Naphthalin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VI'!$AA$21:$AA$81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6.211131609035192E-10</c:v>
                </c:pt>
                <c:pt idx="3">
                  <c:v>5.1511451348851267E-7</c:v>
                </c:pt>
                <c:pt idx="4">
                  <c:v>1.5435022322707326E-5</c:v>
                </c:pt>
                <c:pt idx="5">
                  <c:v>1.2148217503837877E-4</c:v>
                </c:pt>
                <c:pt idx="6">
                  <c:v>4.8796479246282504E-4</c:v>
                </c:pt>
                <c:pt idx="7">
                  <c:v>1.3313786889602719E-3</c:v>
                </c:pt>
                <c:pt idx="8">
                  <c:v>2.8483895621094772E-3</c:v>
                </c:pt>
                <c:pt idx="9">
                  <c:v>5.1768365916770587E-3</c:v>
                </c:pt>
                <c:pt idx="10">
                  <c:v>8.3878932317234534E-3</c:v>
                </c:pt>
                <c:pt idx="11">
                  <c:v>1.2495541411671527E-2</c:v>
                </c:pt>
                <c:pt idx="12">
                  <c:v>1.7471655873911751E-2</c:v>
                </c:pt>
                <c:pt idx="13">
                  <c:v>2.3260559685636562E-2</c:v>
                </c:pt>
                <c:pt idx="14">
                  <c:v>2.9790741356882759E-2</c:v>
                </c:pt>
                <c:pt idx="15">
                  <c:v>3.6983414621709343E-2</c:v>
                </c:pt>
                <c:pt idx="16">
                  <c:v>4.4758350168179362E-2</c:v>
                </c:pt>
                <c:pt idx="17">
                  <c:v>5.3037609488973632E-2</c:v>
                </c:pt>
                <c:pt idx="18">
                  <c:v>6.1747767059749548E-2</c:v>
                </c:pt>
                <c:pt idx="19">
                  <c:v>7.0821091315616203E-2</c:v>
                </c:pt>
                <c:pt idx="20">
                  <c:v>8.0196034824495388E-2</c:v>
                </c:pt>
                <c:pt idx="21">
                  <c:v>8.9817283192415776E-2</c:v>
                </c:pt>
                <c:pt idx="22">
                  <c:v>9.9635514241125614E-2</c:v>
                </c:pt>
                <c:pt idx="23">
                  <c:v>0.10960710139513891</c:v>
                </c:pt>
                <c:pt idx="24">
                  <c:v>0.11969353225516512</c:v>
                </c:pt>
                <c:pt idx="25">
                  <c:v>0.12986109104931354</c:v>
                </c:pt>
                <c:pt idx="26">
                  <c:v>0.14008020658339299</c:v>
                </c:pt>
                <c:pt idx="27">
                  <c:v>0.15032516822242681</c:v>
                </c:pt>
                <c:pt idx="28">
                  <c:v>0.16057347019219442</c:v>
                </c:pt>
                <c:pt idx="29">
                  <c:v>0.1708059624432921</c:v>
                </c:pt>
                <c:pt idx="30">
                  <c:v>0.1810057554892685</c:v>
                </c:pt>
                <c:pt idx="31">
                  <c:v>0.19115840165805603</c:v>
                </c:pt>
                <c:pt idx="32">
                  <c:v>0.20125148260507575</c:v>
                </c:pt>
                <c:pt idx="33">
                  <c:v>0.21127436756219772</c:v>
                </c:pt>
                <c:pt idx="34">
                  <c:v>0.22121799703566064</c:v>
                </c:pt>
                <c:pt idx="35">
                  <c:v>0.23107467712716623</c:v>
                </c:pt>
                <c:pt idx="36">
                  <c:v>0.24083793083035265</c:v>
                </c:pt>
                <c:pt idx="37">
                  <c:v>0.25050233194345933</c:v>
                </c:pt>
                <c:pt idx="38">
                  <c:v>0.26006337886412867</c:v>
                </c:pt>
                <c:pt idx="39">
                  <c:v>0.26951737922745778</c:v>
                </c:pt>
                <c:pt idx="40">
                  <c:v>0.27886134865103007</c:v>
                </c:pt>
                <c:pt idx="41">
                  <c:v>0.2880929231731385</c:v>
                </c:pt>
                <c:pt idx="42">
                  <c:v>0.29721027537646583</c:v>
                </c:pt>
                <c:pt idx="43">
                  <c:v>0.30621205584979988</c:v>
                </c:pt>
                <c:pt idx="44">
                  <c:v>0.31509732528691659</c:v>
                </c:pt>
                <c:pt idx="45">
                  <c:v>0.32386550398714131</c:v>
                </c:pt>
                <c:pt idx="46">
                  <c:v>0.33251632537168485</c:v>
                </c:pt>
                <c:pt idx="47">
                  <c:v>0.34104979512033473</c:v>
                </c:pt>
                <c:pt idx="48">
                  <c:v>0.3494661552340767</c:v>
                </c:pt>
                <c:pt idx="49">
                  <c:v>0.35776585241779307</c:v>
                </c:pt>
                <c:pt idx="50">
                  <c:v>0.36594951053040842</c:v>
                </c:pt>
                <c:pt idx="51">
                  <c:v>0.37401790484400099</c:v>
                </c:pt>
                <c:pt idx="52">
                  <c:v>0.38197194261587852</c:v>
                </c:pt>
                <c:pt idx="53">
                  <c:v>0.38981264239969543</c:v>
                </c:pt>
                <c:pt idx="54">
                  <c:v>0.39754111784137774</c:v>
                </c:pt>
                <c:pt idx="55">
                  <c:v>0.4051585629322203</c:v>
                </c:pt>
                <c:pt idx="56">
                  <c:v>0.41266623902140681</c:v>
                </c:pt>
                <c:pt idx="57">
                  <c:v>0.42006546337915551</c:v>
                </c:pt>
                <c:pt idx="58">
                  <c:v>0.42735759912754229</c:v>
                </c:pt>
                <c:pt idx="59">
                  <c:v>0.43454404641588873</c:v>
                </c:pt>
                <c:pt idx="60">
                  <c:v>0.44162623445139876</c:v>
                </c:pt>
              </c:numCache>
            </c:numRef>
          </c:yVal>
        </c:ser>
        <c:ser>
          <c:idx val="6"/>
          <c:order val="6"/>
          <c:tx>
            <c:v>Benzo[b]thiophen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VI'!$AE$21:$AE$81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3.5696406941454489E-10</c:v>
                </c:pt>
                <c:pt idx="3">
                  <c:v>4.9213588854124524E-7</c:v>
                </c:pt>
                <c:pt idx="4">
                  <c:v>1.893622804011175E-5</c:v>
                </c:pt>
                <c:pt idx="5">
                  <c:v>1.7260207395203286E-4</c:v>
                </c:pt>
                <c:pt idx="6">
                  <c:v>7.6249380152254576E-4</c:v>
                </c:pt>
                <c:pt idx="7">
                  <c:v>2.2214871240984202E-3</c:v>
                </c:pt>
                <c:pt idx="8">
                  <c:v>4.982231624642508E-3</c:v>
                </c:pt>
                <c:pt idx="9">
                  <c:v>9.3763015378673948E-3</c:v>
                </c:pt>
                <c:pt idx="10">
                  <c:v>1.5596494255546047E-2</c:v>
                </c:pt>
                <c:pt idx="11">
                  <c:v>2.3704020675149096E-2</c:v>
                </c:pt>
                <c:pt idx="12">
                  <c:v>3.3655907070090141E-2</c:v>
                </c:pt>
                <c:pt idx="13">
                  <c:v>4.533641887913209E-2</c:v>
                </c:pt>
                <c:pt idx="14">
                  <c:v>5.8584867063016133E-2</c:v>
                </c:pt>
                <c:pt idx="15">
                  <c:v>7.3217211032438334E-2</c:v>
                </c:pt>
                <c:pt idx="16">
                  <c:v>8.9041689535366952E-2</c:v>
                </c:pt>
                <c:pt idx="17">
                  <c:v>0.10586926660287693</c:v>
                </c:pt>
                <c:pt idx="18">
                  <c:v>0.12352033721682376</c:v>
                </c:pt>
                <c:pt idx="19">
                  <c:v>0.14182840861459156</c:v>
                </c:pt>
                <c:pt idx="20">
                  <c:v>0.1606419489691398</c:v>
                </c:pt>
                <c:pt idx="21">
                  <c:v>0.17982546788909343</c:v>
                </c:pt>
                <c:pt idx="22">
                  <c:v>0.19925848763021348</c:v>
                </c:pt>
                <c:pt idx="23">
                  <c:v>0.21883528880133513</c:v>
                </c:pt>
                <c:pt idx="24">
                  <c:v>0.23846373251981159</c:v>
                </c:pt>
                <c:pt idx="25">
                  <c:v>0.25806412513129728</c:v>
                </c:pt>
                <c:pt idx="26">
                  <c:v>0.27756798978175345</c:v>
                </c:pt>
                <c:pt idx="27">
                  <c:v>0.29691689793498321</c:v>
                </c:pt>
                <c:pt idx="28">
                  <c:v>0.31606134824157306</c:v>
                </c:pt>
                <c:pt idx="29">
                  <c:v>0.33495973628039466</c:v>
                </c:pt>
                <c:pt idx="30">
                  <c:v>0.35357740187224057</c:v>
                </c:pt>
                <c:pt idx="31">
                  <c:v>0.3718857755494297</c:v>
                </c:pt>
                <c:pt idx="32">
                  <c:v>0.38986161048773077</c:v>
                </c:pt>
                <c:pt idx="33">
                  <c:v>0.40748630060570185</c:v>
                </c:pt>
                <c:pt idx="34">
                  <c:v>0.42474527328544165</c:v>
                </c:pt>
                <c:pt idx="35">
                  <c:v>0.44162745469097586</c:v>
                </c:pt>
                <c:pt idx="36">
                  <c:v>0.4581247981225649</c:v>
                </c:pt>
                <c:pt idx="37">
                  <c:v>0.47423186966895636</c:v>
                </c:pt>
                <c:pt idx="38">
                  <c:v>0.48994548441029689</c:v>
                </c:pt>
                <c:pt idx="39">
                  <c:v>0.50526438782897509</c:v>
                </c:pt>
                <c:pt idx="40">
                  <c:v>0.52018897692108479</c:v>
                </c:pt>
                <c:pt idx="41">
                  <c:v>0.53472105636055933</c:v>
                </c:pt>
                <c:pt idx="42">
                  <c:v>0.54886362548359036</c:v>
                </c:pt>
                <c:pt idx="43">
                  <c:v>0.56262069233118872</c:v>
                </c:pt>
                <c:pt idx="44">
                  <c:v>0.57599711155350086</c:v>
                </c:pt>
                <c:pt idx="45">
                  <c:v>0.58899844280998337</c:v>
                </c:pt>
                <c:pt idx="46">
                  <c:v>0.6016308278729805</c:v>
                </c:pt>
                <c:pt idx="47">
                  <c:v>0.61390088334796011</c:v>
                </c:pt>
                <c:pt idx="48">
                  <c:v>0.62581560752891563</c:v>
                </c:pt>
                <c:pt idx="49">
                  <c:v>0.63738229947208558</c:v>
                </c:pt>
                <c:pt idx="50">
                  <c:v>0.64860848967463203</c:v>
                </c:pt>
                <c:pt idx="51">
                  <c:v>0.65950187678241412</c:v>
                </c:pt>
                <c:pt idx="52">
                  <c:v>0.67007027804349839</c:v>
                </c:pt>
                <c:pt idx="53">
                  <c:v>0.6803215822537324</c:v>
                </c:pt>
                <c:pt idx="54">
                  <c:v>0.69026371105749129</c:v>
                </c:pt>
                <c:pt idx="55">
                  <c:v>0.69990458539953326</c:v>
                </c:pt>
                <c:pt idx="56">
                  <c:v>0.70925209680450541</c:v>
                </c:pt>
                <c:pt idx="57">
                  <c:v>0.71831408488138249</c:v>
                </c:pt>
                <c:pt idx="58">
                  <c:v>0.72709831002753322</c:v>
                </c:pt>
                <c:pt idx="59">
                  <c:v>0.73561244427638062</c:v>
                </c:pt>
                <c:pt idx="60">
                  <c:v>0.74386405167040082</c:v>
                </c:pt>
              </c:numCache>
            </c:numRef>
          </c:yVal>
        </c:ser>
        <c:ser>
          <c:idx val="7"/>
          <c:order val="7"/>
          <c:tx>
            <c:v>Dibenzofuran</c:v>
          </c:tx>
          <c:spPr>
            <a:ln>
              <a:noFill/>
            </a:ln>
          </c:spPr>
          <c:xVal>
            <c:numRef>
              <c:f>'Modellierung VI'!$B$21:$B$81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VI'!$AH$21:$AH$81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3.5527136788005005E-15</c:v>
                </c:pt>
                <c:pt idx="8">
                  <c:v>1.7547074904200599E-13</c:v>
                </c:pt>
                <c:pt idx="9">
                  <c:v>3.6520231283532212E-12</c:v>
                </c:pt>
                <c:pt idx="10">
                  <c:v>4.1639747205834958E-11</c:v>
                </c:pt>
                <c:pt idx="11">
                  <c:v>3.0631708280992598E-10</c:v>
                </c:pt>
                <c:pt idx="12">
                  <c:v>1.6215772613570321E-9</c:v>
                </c:pt>
                <c:pt idx="13">
                  <c:v>6.6628165207305293E-9</c:v>
                </c:pt>
                <c:pt idx="14">
                  <c:v>2.2429240464916234E-8</c:v>
                </c:pt>
                <c:pt idx="15">
                  <c:v>6.436381466690122E-8</c:v>
                </c:pt>
                <c:pt idx="16">
                  <c:v>1.6220899579089118E-7</c:v>
                </c:pt>
                <c:pt idx="17">
                  <c:v>3.6729369684573854E-7</c:v>
                </c:pt>
                <c:pt idx="18">
                  <c:v>7.6061145837247324E-7</c:v>
                </c:pt>
                <c:pt idx="19">
                  <c:v>1.4608681739858298E-6</c:v>
                </c:pt>
                <c:pt idx="20">
                  <c:v>2.6316736231324352E-6</c:v>
                </c:pt>
                <c:pt idx="21">
                  <c:v>4.4871911072941195E-6</c:v>
                </c:pt>
                <c:pt idx="22">
                  <c:v>7.2957819573504779E-6</c:v>
                </c:pt>
                <c:pt idx="23">
                  <c:v>1.1381429477430592E-5</c:v>
                </c:pt>
                <c:pt idx="24">
                  <c:v>1.712295083494686E-5</c:v>
                </c:pt>
                <c:pt idx="25">
                  <c:v>2.4951183130450524E-5</c:v>
                </c:pt>
                <c:pt idx="26">
                  <c:v>3.5344449807184202E-5</c:v>
                </c:pt>
                <c:pt idx="27">
                  <c:v>4.882267891875846E-5</c:v>
                </c:pt>
                <c:pt idx="28">
                  <c:v>6.5940564322963802E-5</c:v>
                </c:pt>
                <c:pt idx="29">
                  <c:v>8.7280146143231527E-5</c:v>
                </c:pt>
                <c:pt idx="30">
                  <c:v>1.134431492893495E-4</c:v>
                </c:pt>
                <c:pt idx="31">
                  <c:v>1.45043362470898E-4</c:v>
                </c:pt>
                <c:pt idx="32">
                  <c:v>1.8269932214115547E-4</c:v>
                </c:pt>
                <c:pt idx="33">
                  <c:v>2.2702740605023972E-4</c:v>
                </c:pt>
                <c:pt idx="34">
                  <c:v>2.7863555183132988E-4</c:v>
                </c:pt>
                <c:pt idx="35">
                  <c:v>3.3811761945773394E-4</c:v>
                </c:pt>
                <c:pt idx="36">
                  <c:v>4.0604846374348019E-4</c:v>
                </c:pt>
                <c:pt idx="37">
                  <c:v>4.8297972538130502E-4</c:v>
                </c:pt>
                <c:pt idx="38">
                  <c:v>5.6943632859829396E-4</c:v>
                </c:pt>
                <c:pt idx="39">
                  <c:v>6.6591365556867288E-4</c:v>
                </c:pt>
                <c:pt idx="40">
                  <c:v>7.7287535505365923E-4</c:v>
                </c:pt>
                <c:pt idx="41">
                  <c:v>8.9075173446234723E-4</c:v>
                </c:pt>
                <c:pt idx="42">
                  <c:v>1.0199386206955485E-3</c:v>
                </c:pt>
                <c:pt idx="43">
                  <c:v>1.1607969660704653E-3</c:v>
                </c:pt>
                <c:pt idx="44">
                  <c:v>1.3136523538269107E-3</c:v>
                </c:pt>
                <c:pt idx="45">
                  <c:v>1.4787953441429691E-3</c:v>
                </c:pt>
                <c:pt idx="46">
                  <c:v>1.6564818975442486E-3</c:v>
                </c:pt>
                <c:pt idx="47">
                  <c:v>1.8469340977025348E-3</c:v>
                </c:pt>
                <c:pt idx="48">
                  <c:v>2.0503410855394755E-3</c:v>
                </c:pt>
                <c:pt idx="49">
                  <c:v>2.2668601639339037E-3</c:v>
                </c:pt>
                <c:pt idx="50">
                  <c:v>2.4966180365864066E-3</c:v>
                </c:pt>
                <c:pt idx="51">
                  <c:v>2.7397121487494069E-3</c:v>
                </c:pt>
                <c:pt idx="52">
                  <c:v>2.9962121014984744E-3</c:v>
                </c:pt>
                <c:pt idx="53">
                  <c:v>3.2661608752230786E-3</c:v>
                </c:pt>
                <c:pt idx="54">
                  <c:v>3.5495772188963155E-3</c:v>
                </c:pt>
                <c:pt idx="55">
                  <c:v>3.8464558813297019E-3</c:v>
                </c:pt>
                <c:pt idx="56">
                  <c:v>4.1567699072283526E-3</c:v>
                </c:pt>
                <c:pt idx="57">
                  <c:v>4.480471924353413E-3</c:v>
                </c:pt>
                <c:pt idx="58">
                  <c:v>4.8174955923592222E-3</c:v>
                </c:pt>
                <c:pt idx="59">
                  <c:v>5.1677570148454524E-3</c:v>
                </c:pt>
                <c:pt idx="60">
                  <c:v>5.5311561079978699E-3</c:v>
                </c:pt>
              </c:numCache>
            </c:numRef>
          </c:yVal>
        </c:ser>
        <c:axId val="105241600"/>
        <c:axId val="105313408"/>
      </c:scatterChart>
      <c:valAx>
        <c:axId val="10524160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105313408"/>
        <c:crosses val="autoZero"/>
        <c:crossBetween val="midCat"/>
        <c:majorUnit val="200"/>
      </c:valAx>
      <c:valAx>
        <c:axId val="105313408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10524160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VII'!$V$14:$AK$14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VII'!$V$15:$AK$15</c:f>
              <c:numCache>
                <c:formatCode>0.0</c:formatCode>
                <c:ptCount val="16"/>
                <c:pt idx="0">
                  <c:v>0</c:v>
                </c:pt>
                <c:pt idx="1">
                  <c:v>-5.0269968348538446E-3</c:v>
                </c:pt>
                <c:pt idx="2">
                  <c:v>-5.0269968348538446E-3</c:v>
                </c:pt>
                <c:pt idx="3">
                  <c:v>3.3513312232358967E-3</c:v>
                </c:pt>
                <c:pt idx="4">
                  <c:v>0.13517035933718116</c:v>
                </c:pt>
                <c:pt idx="5">
                  <c:v>0.63898715323031097</c:v>
                </c:pt>
                <c:pt idx="6">
                  <c:v>0.82275181530441266</c:v>
                </c:pt>
                <c:pt idx="7">
                  <c:v>0.98138149320424506</c:v>
                </c:pt>
                <c:pt idx="8">
                  <c:v>1.0037237013591511</c:v>
                </c:pt>
                <c:pt idx="9">
                  <c:v>0.99255259728169809</c:v>
                </c:pt>
                <c:pt idx="10">
                  <c:v>1.0037237013591511</c:v>
                </c:pt>
                <c:pt idx="11">
                  <c:v>1.0093092533978776</c:v>
                </c:pt>
                <c:pt idx="12">
                  <c:v>0.99813814932042455</c:v>
                </c:pt>
                <c:pt idx="13">
                  <c:v>1.0093092533978776</c:v>
                </c:pt>
                <c:pt idx="14">
                  <c:v>1.0037237013591511</c:v>
                </c:pt>
                <c:pt idx="15">
                  <c:v>0.99813814932042455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VII'!$V$17:$AK$17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VII'!$V$19:$AK$19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2.0002751950936648E-2</c:v>
                </c:pt>
                <c:pt idx="3">
                  <c:v>0.22936331649401451</c:v>
                </c:pt>
                <c:pt idx="4">
                  <c:v>0.95444734928154418</c:v>
                </c:pt>
                <c:pt idx="5">
                  <c:v>1.0462878147543884</c:v>
                </c:pt>
                <c:pt idx="6">
                  <c:v>1.0161618147150748</c:v>
                </c:pt>
                <c:pt idx="7">
                  <c:v>0.98068523578322497</c:v>
                </c:pt>
                <c:pt idx="8">
                  <c:v>1.0082244019420912</c:v>
                </c:pt>
                <c:pt idx="9">
                  <c:v>0.94853458612623598</c:v>
                </c:pt>
                <c:pt idx="10">
                  <c:v>0.94538949934149752</c:v>
                </c:pt>
                <c:pt idx="11">
                  <c:v>0.99365478741179014</c:v>
                </c:pt>
                <c:pt idx="12">
                  <c:v>0.99488137125783815</c:v>
                </c:pt>
                <c:pt idx="13">
                  <c:v>1.0070528571147761</c:v>
                </c:pt>
                <c:pt idx="14">
                  <c:v>1.0065221237198514</c:v>
                </c:pt>
                <c:pt idx="15">
                  <c:v>1.0059088317968274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VII'!$V$17:$AK$17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2.1500916369248578E-2</c:v>
                </c:pt>
                <c:pt idx="3">
                  <c:v>0.21445934214333945</c:v>
                </c:pt>
                <c:pt idx="4">
                  <c:v>0.90350149512877398</c:v>
                </c:pt>
                <c:pt idx="5">
                  <c:v>1.0510562361338864</c:v>
                </c:pt>
                <c:pt idx="6">
                  <c:v>1.0003279637310698</c:v>
                </c:pt>
                <c:pt idx="7">
                  <c:v>0.95356419407736082</c:v>
                </c:pt>
                <c:pt idx="8">
                  <c:v>0.96864087971447876</c:v>
                </c:pt>
                <c:pt idx="9">
                  <c:v>0.89152117295263822</c:v>
                </c:pt>
                <c:pt idx="10">
                  <c:v>0.86562168419021901</c:v>
                </c:pt>
                <c:pt idx="11">
                  <c:v>0.98901321500916373</c:v>
                </c:pt>
                <c:pt idx="12">
                  <c:v>0.99344072537860528</c:v>
                </c:pt>
                <c:pt idx="13">
                  <c:v>1.0167068583003762</c:v>
                </c:pt>
                <c:pt idx="14">
                  <c:v>1.1179608372721135</c:v>
                </c:pt>
                <c:pt idx="15">
                  <c:v>1.0295553197646379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VII'!$V$17:$AK$17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0.30904704463208688</c:v>
                </c:pt>
                <c:pt idx="4">
                  <c:v>0.76501809408926424</c:v>
                </c:pt>
                <c:pt idx="5">
                  <c:v>0.86272617611580227</c:v>
                </c:pt>
                <c:pt idx="6">
                  <c:v>1.0197828709288301</c:v>
                </c:pt>
                <c:pt idx="7">
                  <c:v>0.98069963811821481</c:v>
                </c:pt>
                <c:pt idx="8">
                  <c:v>0.98576598311218333</c:v>
                </c:pt>
                <c:pt idx="9">
                  <c:v>0.91700844390832337</c:v>
                </c:pt>
                <c:pt idx="10">
                  <c:v>0.906875753920386</c:v>
                </c:pt>
                <c:pt idx="11">
                  <c:v>1.0053075995174912</c:v>
                </c:pt>
                <c:pt idx="12">
                  <c:v>1.0096501809408926</c:v>
                </c:pt>
                <c:pt idx="13">
                  <c:v>1.0197828709288301</c:v>
                </c:pt>
                <c:pt idx="14">
                  <c:v>1.0834740651387214</c:v>
                </c:pt>
                <c:pt idx="15">
                  <c:v>1.0393244873341376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VII'!$V$34:$AK$34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VII'!$V$35:$AK$35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2.8597025622648275E-2</c:v>
                </c:pt>
                <c:pt idx="3">
                  <c:v>0.28543271815086901</c:v>
                </c:pt>
                <c:pt idx="4">
                  <c:v>0.92327539867407271</c:v>
                </c:pt>
                <c:pt idx="5">
                  <c:v>0.95579645224870091</c:v>
                </c:pt>
                <c:pt idx="6">
                  <c:v>0.99116645762408184</c:v>
                </c:pt>
                <c:pt idx="7">
                  <c:v>0.99449919369288653</c:v>
                </c:pt>
                <c:pt idx="8">
                  <c:v>0.97848055903959863</c:v>
                </c:pt>
                <c:pt idx="9">
                  <c:v>0.98256584841426275</c:v>
                </c:pt>
                <c:pt idx="10">
                  <c:v>1.0028310338648987</c:v>
                </c:pt>
                <c:pt idx="11">
                  <c:v>1.1208206414621036</c:v>
                </c:pt>
                <c:pt idx="12">
                  <c:v>1.0520695215911127</c:v>
                </c:pt>
                <c:pt idx="13">
                  <c:v>1.0543271815086903</c:v>
                </c:pt>
                <c:pt idx="14">
                  <c:v>1.0171295466762229</c:v>
                </c:pt>
                <c:pt idx="15">
                  <c:v>1.0440602042644687</c:v>
                </c:pt>
              </c:numCache>
            </c:numRef>
          </c:yVal>
        </c:ser>
        <c:axId val="74440064"/>
        <c:axId val="74446336"/>
      </c:scatterChart>
      <c:valAx>
        <c:axId val="74440064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4446336"/>
        <c:crosses val="autoZero"/>
        <c:crossBetween val="midCat"/>
        <c:majorUnit val="200"/>
      </c:valAx>
      <c:valAx>
        <c:axId val="74446336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4440064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VII'!$B$21:$B$81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8.4748874584761325E-13</c:v>
                </c:pt>
                <c:pt idx="8">
                  <c:v>7.3485403317974382E-9</c:v>
                </c:pt>
                <c:pt idx="9">
                  <c:v>4.1364545168565137E-6</c:v>
                </c:pt>
                <c:pt idx="10">
                  <c:v>3.4759596775468809E-4</c:v>
                </c:pt>
                <c:pt idx="11">
                  <c:v>7.4486438153660295E-3</c:v>
                </c:pt>
                <c:pt idx="12">
                  <c:v>5.8622677988790846E-2</c:v>
                </c:pt>
                <c:pt idx="13">
                  <c:v>0.22058319208870683</c:v>
                </c:pt>
                <c:pt idx="14">
                  <c:v>0.48636999695841354</c:v>
                </c:pt>
                <c:pt idx="15">
                  <c:v>0.74248126418060434</c:v>
                </c:pt>
                <c:pt idx="16">
                  <c:v>0.9019335462519894</c:v>
                </c:pt>
                <c:pt idx="17">
                  <c:v>0.971058602659845</c:v>
                </c:pt>
                <c:pt idx="18">
                  <c:v>0.99319846089477315</c:v>
                </c:pt>
                <c:pt idx="19">
                  <c:v>0.99869177217014937</c:v>
                </c:pt>
                <c:pt idx="20">
                  <c:v>0.99978883301034904</c:v>
                </c:pt>
                <c:pt idx="21">
                  <c:v>0.99997075961080839</c:v>
                </c:pt>
                <c:pt idx="22">
                  <c:v>0.99999646010510557</c:v>
                </c:pt>
                <c:pt idx="23">
                  <c:v>0.99999961919456681</c:v>
                </c:pt>
                <c:pt idx="24">
                  <c:v>0.99999996308891526</c:v>
                </c:pt>
                <c:pt idx="25">
                  <c:v>0.99999999673772377</c:v>
                </c:pt>
                <c:pt idx="26">
                  <c:v>0.99999999973439613</c:v>
                </c:pt>
                <c:pt idx="27">
                  <c:v>0.9999999999799033</c:v>
                </c:pt>
                <c:pt idx="28">
                  <c:v>0.99999999999857614</c:v>
                </c:pt>
                <c:pt idx="29">
                  <c:v>0.99999999999990496</c:v>
                </c:pt>
                <c:pt idx="30">
                  <c:v>0.999999999999994</c:v>
                </c:pt>
                <c:pt idx="31">
                  <c:v>0.99999999999999967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VII'!$B$21:$B$81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VII'!$F$21:$F$81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8.4748874584761314E-13</c:v>
                </c:pt>
                <c:pt idx="8">
                  <c:v>7.3485402762862853E-9</c:v>
                </c:pt>
                <c:pt idx="9">
                  <c:v>4.1364544860478239E-6</c:v>
                </c:pt>
                <c:pt idx="10">
                  <c:v>3.4759596621392047E-4</c:v>
                </c:pt>
                <c:pt idx="11">
                  <c:v>7.448643797414666E-3</c:v>
                </c:pt>
                <c:pt idx="12">
                  <c:v>5.8622677923162947E-2</c:v>
                </c:pt>
                <c:pt idx="13">
                  <c:v>0.22058319200689963</c:v>
                </c:pt>
                <c:pt idx="14">
                  <c:v>0.4863699969535335</c:v>
                </c:pt>
                <c:pt idx="15">
                  <c:v>0.74248126425586269</c:v>
                </c:pt>
                <c:pt idx="16">
                  <c:v>0.90193354633209033</c:v>
                </c:pt>
                <c:pt idx="17">
                  <c:v>0.97105860270470723</c:v>
                </c:pt>
                <c:pt idx="18">
                  <c:v>0.99319846091156383</c:v>
                </c:pt>
                <c:pt idx="19">
                  <c:v>0.99869177217479144</c:v>
                </c:pt>
                <c:pt idx="20">
                  <c:v>0.99978883301135579</c:v>
                </c:pt>
                <c:pt idx="21">
                  <c:v>0.9999707596109868</c:v>
                </c:pt>
                <c:pt idx="22">
                  <c:v>0.9999964601051321</c:v>
                </c:pt>
                <c:pt idx="23">
                  <c:v>0.99999961919457014</c:v>
                </c:pt>
                <c:pt idx="24">
                  <c:v>0.99999996308891559</c:v>
                </c:pt>
                <c:pt idx="25">
                  <c:v>0.99999999673772377</c:v>
                </c:pt>
                <c:pt idx="26">
                  <c:v>0.99999999973439602</c:v>
                </c:pt>
                <c:pt idx="27">
                  <c:v>0.99999999997990319</c:v>
                </c:pt>
                <c:pt idx="28">
                  <c:v>0.99999999999857603</c:v>
                </c:pt>
                <c:pt idx="29">
                  <c:v>0.99999999999990485</c:v>
                </c:pt>
                <c:pt idx="30">
                  <c:v>0.99999999999999389</c:v>
                </c:pt>
                <c:pt idx="31">
                  <c:v>0.99999999999999956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VII'!$B$21:$B$81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VII'!$J$21:$J$81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3.9795944317688741E-13</c:v>
                </c:pt>
                <c:pt idx="8">
                  <c:v>3.8158378679042934E-9</c:v>
                </c:pt>
                <c:pt idx="9">
                  <c:v>2.3706026359149317E-6</c:v>
                </c:pt>
                <c:pt idx="10">
                  <c:v>2.1934791380068266E-4</c:v>
                </c:pt>
                <c:pt idx="11">
                  <c:v>5.1590567662855302E-3</c:v>
                </c:pt>
                <c:pt idx="12">
                  <c:v>4.4355064973363729E-2</c:v>
                </c:pt>
                <c:pt idx="13">
                  <c:v>0.18102098881818288</c:v>
                </c:pt>
                <c:pt idx="14">
                  <c:v>0.42830904927916713</c:v>
                </c:pt>
                <c:pt idx="15">
                  <c:v>0.69126320370005268</c:v>
                </c:pt>
                <c:pt idx="16">
                  <c:v>0.87205541852638435</c:v>
                </c:pt>
                <c:pt idx="17">
                  <c:v>0.95865972027853508</c:v>
                </c:pt>
                <c:pt idx="18">
                  <c:v>0.98932429220089968</c:v>
                </c:pt>
                <c:pt idx="19">
                  <c:v>0.99773849295017525</c:v>
                </c:pt>
                <c:pt idx="20">
                  <c:v>0.99959736643664032</c:v>
                </c:pt>
                <c:pt idx="21">
                  <c:v>0.999938443689112</c:v>
                </c:pt>
                <c:pt idx="22">
                  <c:v>0.99999176638087228</c:v>
                </c:pt>
                <c:pt idx="23">
                  <c:v>0.99999902088203163</c:v>
                </c:pt>
                <c:pt idx="24">
                  <c:v>0.99999989504973896</c:v>
                </c:pt>
                <c:pt idx="25">
                  <c:v>0.9999999897395585</c:v>
                </c:pt>
                <c:pt idx="26">
                  <c:v>0.99999999907574011</c:v>
                </c:pt>
                <c:pt idx="27">
                  <c:v>0.99999999992261202</c:v>
                </c:pt>
                <c:pt idx="28">
                  <c:v>0.99999999999393141</c:v>
                </c:pt>
                <c:pt idx="29">
                  <c:v>0.99999999999955136</c:v>
                </c:pt>
                <c:pt idx="30">
                  <c:v>0.99999999999996858</c:v>
                </c:pt>
                <c:pt idx="31">
                  <c:v>0.999999999999998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VII'!$B$21:$B$81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VII'!$O$21:$O$81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4.9960036108132044E-16</c:v>
                </c:pt>
                <c:pt idx="6">
                  <c:v>2.3724855413576048E-11</c:v>
                </c:pt>
                <c:pt idx="7">
                  <c:v>3.4321267883274935E-8</c:v>
                </c:pt>
                <c:pt idx="8">
                  <c:v>5.533684809599925E-6</c:v>
                </c:pt>
                <c:pt idx="9">
                  <c:v>2.077877882953327E-4</c:v>
                </c:pt>
                <c:pt idx="10">
                  <c:v>2.8330486545866669E-3</c:v>
                </c:pt>
                <c:pt idx="11">
                  <c:v>1.864753492652399E-2</c:v>
                </c:pt>
                <c:pt idx="12">
                  <c:v>7.1834989374252978E-2</c:v>
                </c:pt>
                <c:pt idx="13">
                  <c:v>0.18562105091067019</c:v>
                </c:pt>
                <c:pt idx="14">
                  <c:v>0.35589337957232525</c:v>
                </c:pt>
                <c:pt idx="15">
                  <c:v>0.54718321787886337</c:v>
                </c:pt>
                <c:pt idx="16">
                  <c:v>0.71740940082691862</c:v>
                </c:pt>
                <c:pt idx="17">
                  <c:v>0.84246074967550155</c:v>
                </c:pt>
                <c:pt idx="18">
                  <c:v>0.92078448216316422</c:v>
                </c:pt>
                <c:pt idx="19">
                  <c:v>0.96369103948634693</c:v>
                </c:pt>
                <c:pt idx="20">
                  <c:v>0.98467334124647732</c:v>
                </c:pt>
                <c:pt idx="21">
                  <c:v>0.99398568460599968</c:v>
                </c:pt>
                <c:pt idx="22">
                  <c:v>0.99778762219306449</c:v>
                </c:pt>
                <c:pt idx="23">
                  <c:v>0.9992314836165288</c:v>
                </c:pt>
                <c:pt idx="24">
                  <c:v>0.99974628526810738</c:v>
                </c:pt>
                <c:pt idx="25">
                  <c:v>0.99991995164308978</c:v>
                </c:pt>
                <c:pt idx="26">
                  <c:v>0.99997574658117061</c:v>
                </c:pt>
                <c:pt idx="27">
                  <c:v>0.99999291345134989</c:v>
                </c:pt>
                <c:pt idx="28">
                  <c:v>0.99999799584312299</c:v>
                </c:pt>
                <c:pt idx="29">
                  <c:v>0.99999944962636078</c:v>
                </c:pt>
                <c:pt idx="30">
                  <c:v>0.9999998528246884</c:v>
                </c:pt>
                <c:pt idx="31">
                  <c:v>0.99999996158160709</c:v>
                </c:pt>
                <c:pt idx="32">
                  <c:v>0.99999999018886176</c:v>
                </c:pt>
                <c:pt idx="33">
                  <c:v>0.99999999754407165</c:v>
                </c:pt>
                <c:pt idx="34">
                  <c:v>0.9999999993963653</c:v>
                </c:pt>
                <c:pt idx="35">
                  <c:v>0.9999999998540986</c:v>
                </c:pt>
                <c:pt idx="36">
                  <c:v>0.99999999996527322</c:v>
                </c:pt>
                <c:pt idx="37">
                  <c:v>0.99999999999185063</c:v>
                </c:pt>
                <c:pt idx="38">
                  <c:v>0.99999999999811229</c:v>
                </c:pt>
                <c:pt idx="39">
                  <c:v>0.9999999999995679</c:v>
                </c:pt>
                <c:pt idx="40">
                  <c:v>0.99999999999990219</c:v>
                </c:pt>
                <c:pt idx="41">
                  <c:v>0.99999999999997813</c:v>
                </c:pt>
                <c:pt idx="42">
                  <c:v>0.99999999999999512</c:v>
                </c:pt>
                <c:pt idx="43">
                  <c:v>0.99999999999999878</c:v>
                </c:pt>
                <c:pt idx="44">
                  <c:v>0.99999999999999967</c:v>
                </c:pt>
                <c:pt idx="45">
                  <c:v>0.99999999999999989</c:v>
                </c:pt>
                <c:pt idx="46">
                  <c:v>0.99999999999999989</c:v>
                </c:pt>
                <c:pt idx="47">
                  <c:v>0.99999999999999989</c:v>
                </c:pt>
                <c:pt idx="48">
                  <c:v>0.99999999999999989</c:v>
                </c:pt>
                <c:pt idx="49">
                  <c:v>0.99999999999999989</c:v>
                </c:pt>
                <c:pt idx="50">
                  <c:v>0.99999999999999989</c:v>
                </c:pt>
                <c:pt idx="51">
                  <c:v>0.99999999999999989</c:v>
                </c:pt>
                <c:pt idx="52">
                  <c:v>0.99999999999999989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VII'!$B$21:$B$81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VII'!$U$21:$U$81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4.4186876380081224E-14</c:v>
                </c:pt>
                <c:pt idx="8">
                  <c:v>5.5885707173075616E-10</c:v>
                </c:pt>
                <c:pt idx="9">
                  <c:v>4.5580848168080829E-7</c:v>
                </c:pt>
                <c:pt idx="10">
                  <c:v>5.5044239526291783E-5</c:v>
                </c:pt>
                <c:pt idx="11">
                  <c:v>1.6764637495144672E-3</c:v>
                </c:pt>
                <c:pt idx="12">
                  <c:v>1.8456092448267514E-2</c:v>
                </c:pt>
                <c:pt idx="13">
                  <c:v>9.4857836970577702E-2</c:v>
                </c:pt>
                <c:pt idx="14">
                  <c:v>0.27575687664851256</c:v>
                </c:pt>
                <c:pt idx="15">
                  <c:v>0.52800824316448225</c:v>
                </c:pt>
                <c:pt idx="16">
                  <c:v>0.75587619660430327</c:v>
                </c:pt>
                <c:pt idx="17">
                  <c:v>0.89951752353804482</c:v>
                </c:pt>
                <c:pt idx="18">
                  <c:v>0.96653137422829216</c:v>
                </c:pt>
                <c:pt idx="19">
                  <c:v>0.99078416583571871</c:v>
                </c:pt>
                <c:pt idx="20">
                  <c:v>0.99785647723464754</c:v>
                </c:pt>
                <c:pt idx="21">
                  <c:v>0.99957042099019933</c:v>
                </c:pt>
                <c:pt idx="22">
                  <c:v>0.99992450159360502</c:v>
                </c:pt>
                <c:pt idx="23">
                  <c:v>0.99998818337168083</c:v>
                </c:pt>
                <c:pt idx="24">
                  <c:v>0.999998330850288</c:v>
                </c:pt>
                <c:pt idx="25">
                  <c:v>0.99999978475180129</c:v>
                </c:pt>
                <c:pt idx="26">
                  <c:v>0.99999997440567512</c:v>
                </c:pt>
                <c:pt idx="27">
                  <c:v>0.99999999716961518</c:v>
                </c:pt>
                <c:pt idx="28">
                  <c:v>0.99999999970671505</c:v>
                </c:pt>
                <c:pt idx="29">
                  <c:v>0.99999999997133826</c:v>
                </c:pt>
                <c:pt idx="30">
                  <c:v>0.99999999999734324</c:v>
                </c:pt>
                <c:pt idx="31">
                  <c:v>0.99999999999976519</c:v>
                </c:pt>
                <c:pt idx="32">
                  <c:v>0.99999999999998013</c:v>
                </c:pt>
                <c:pt idx="33">
                  <c:v>0.99999999999999845</c:v>
                </c:pt>
                <c:pt idx="34">
                  <c:v>0.99999999999999978</c:v>
                </c:pt>
                <c:pt idx="35">
                  <c:v>0.99999999999999989</c:v>
                </c:pt>
                <c:pt idx="36">
                  <c:v>0.99999999999999989</c:v>
                </c:pt>
                <c:pt idx="37">
                  <c:v>0.99999999999999989</c:v>
                </c:pt>
                <c:pt idx="38">
                  <c:v>0.99999999999999989</c:v>
                </c:pt>
                <c:pt idx="39">
                  <c:v>0.99999999999999989</c:v>
                </c:pt>
                <c:pt idx="40">
                  <c:v>0.99999999999999989</c:v>
                </c:pt>
                <c:pt idx="41">
                  <c:v>0.99999999999999989</c:v>
                </c:pt>
                <c:pt idx="42">
                  <c:v>0.99999999999999989</c:v>
                </c:pt>
                <c:pt idx="43">
                  <c:v>0.99999999999999989</c:v>
                </c:pt>
                <c:pt idx="44">
                  <c:v>0.99999999999999989</c:v>
                </c:pt>
                <c:pt idx="45">
                  <c:v>0.99999999999999989</c:v>
                </c:pt>
                <c:pt idx="46">
                  <c:v>0.99999999999999989</c:v>
                </c:pt>
                <c:pt idx="47">
                  <c:v>0.99999999999999989</c:v>
                </c:pt>
                <c:pt idx="48">
                  <c:v>0.99999999999999989</c:v>
                </c:pt>
                <c:pt idx="49">
                  <c:v>0.99999999999999989</c:v>
                </c:pt>
                <c:pt idx="50">
                  <c:v>0.99999999999999989</c:v>
                </c:pt>
                <c:pt idx="51">
                  <c:v>0.99999999999999989</c:v>
                </c:pt>
                <c:pt idx="52">
                  <c:v>0.99999999999999989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axId val="73322880"/>
        <c:axId val="73324800"/>
      </c:scatterChart>
      <c:valAx>
        <c:axId val="7332288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3324800"/>
        <c:crosses val="autoZero"/>
        <c:crossBetween val="midCat"/>
        <c:majorUnit val="200"/>
      </c:valAx>
      <c:valAx>
        <c:axId val="7332480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7332288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VIII'!$V$14:$AK$14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VIII'!$V$15:$AK$15</c:f>
              <c:numCache>
                <c:formatCode>0.0</c:formatCode>
                <c:ptCount val="16"/>
                <c:pt idx="0">
                  <c:v>0</c:v>
                </c:pt>
                <c:pt idx="1">
                  <c:v>-2.2064231429271878E-3</c:v>
                </c:pt>
                <c:pt idx="2">
                  <c:v>0</c:v>
                </c:pt>
                <c:pt idx="3">
                  <c:v>6.6928168668791366E-2</c:v>
                </c:pt>
                <c:pt idx="4">
                  <c:v>0.22505516057857317</c:v>
                </c:pt>
                <c:pt idx="5">
                  <c:v>0.48688404020593279</c:v>
                </c:pt>
                <c:pt idx="6">
                  <c:v>0.65089482716352043</c:v>
                </c:pt>
                <c:pt idx="7">
                  <c:v>0.88992400098063251</c:v>
                </c:pt>
                <c:pt idx="8">
                  <c:v>0.97082618288796263</c:v>
                </c:pt>
                <c:pt idx="9">
                  <c:v>0.94214268202990925</c:v>
                </c:pt>
                <c:pt idx="10">
                  <c:v>0.98038734984064713</c:v>
                </c:pt>
                <c:pt idx="11">
                  <c:v>0.98553567050747726</c:v>
                </c:pt>
                <c:pt idx="12">
                  <c:v>0.95538122088747235</c:v>
                </c:pt>
                <c:pt idx="13">
                  <c:v>0.98627114488845302</c:v>
                </c:pt>
                <c:pt idx="14">
                  <c:v>0.99583231184113752</c:v>
                </c:pt>
                <c:pt idx="15">
                  <c:v>0.98406472174552584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VIII'!$V$17:$AK$17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VIII'!$V$19:$AK$19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0.11006884452832194</c:v>
                </c:pt>
                <c:pt idx="3">
                  <c:v>0.29020360968607956</c:v>
                </c:pt>
                <c:pt idx="4">
                  <c:v>0.80513808777012841</c:v>
                </c:pt>
                <c:pt idx="5">
                  <c:v>0.99961856409983774</c:v>
                </c:pt>
                <c:pt idx="6">
                  <c:v>0.98828712687063081</c:v>
                </c:pt>
                <c:pt idx="7">
                  <c:v>1.0156548204460274</c:v>
                </c:pt>
                <c:pt idx="8">
                  <c:v>0.98502565056750213</c:v>
                </c:pt>
                <c:pt idx="9">
                  <c:v>1.0029079503468805</c:v>
                </c:pt>
                <c:pt idx="10">
                  <c:v>1.0235892187873794</c:v>
                </c:pt>
                <c:pt idx="11">
                  <c:v>1.0032867281571463</c:v>
                </c:pt>
                <c:pt idx="12">
                  <c:v>1.042667659020228</c:v>
                </c:pt>
                <c:pt idx="13">
                  <c:v>1.0518540177028788</c:v>
                </c:pt>
                <c:pt idx="14">
                  <c:v>0.98217086201855341</c:v>
                </c:pt>
                <c:pt idx="15">
                  <c:v>1.0208979027670715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VIII'!$V$17:$AK$17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VIII'!$V$23:$AK$23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0.11021608114067323</c:v>
                </c:pt>
                <c:pt idx="3">
                  <c:v>0.28552109363516098</c:v>
                </c:pt>
                <c:pt idx="4">
                  <c:v>0.76563280905482878</c:v>
                </c:pt>
                <c:pt idx="5">
                  <c:v>0.9345288843157431</c:v>
                </c:pt>
                <c:pt idx="6">
                  <c:v>0.98130236660296932</c:v>
                </c:pt>
                <c:pt idx="7">
                  <c:v>1.016404527414376</c:v>
                </c:pt>
                <c:pt idx="8">
                  <c:v>0.9582243128031751</c:v>
                </c:pt>
                <c:pt idx="9">
                  <c:v>0.98277230633544033</c:v>
                </c:pt>
                <c:pt idx="10">
                  <c:v>0.98874026164927231</c:v>
                </c:pt>
                <c:pt idx="11">
                  <c:v>0.986682346023813</c:v>
                </c:pt>
                <c:pt idx="12">
                  <c:v>1.0420108775540202</c:v>
                </c:pt>
                <c:pt idx="13">
                  <c:v>0.97498162575334413</c:v>
                </c:pt>
                <c:pt idx="14">
                  <c:v>0.83592532706159051</c:v>
                </c:pt>
                <c:pt idx="15">
                  <c:v>0.85515213876231078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VIII'!$V$17:$AK$17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VIII'!$V$28:$AK$28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0.12883435582822084</c:v>
                </c:pt>
                <c:pt idx="3">
                  <c:v>0.32171779141104295</c:v>
                </c:pt>
                <c:pt idx="4">
                  <c:v>0.61619631901840488</c:v>
                </c:pt>
                <c:pt idx="5">
                  <c:v>0.72662576687116565</c:v>
                </c:pt>
                <c:pt idx="6">
                  <c:v>0.92024539877300604</c:v>
                </c:pt>
                <c:pt idx="7">
                  <c:v>0.97030674846625764</c:v>
                </c:pt>
                <c:pt idx="8">
                  <c:v>0.93349693251533739</c:v>
                </c:pt>
                <c:pt idx="9">
                  <c:v>0.97987730061349687</c:v>
                </c:pt>
                <c:pt idx="10">
                  <c:v>1.0122699386503067</c:v>
                </c:pt>
                <c:pt idx="11">
                  <c:v>0.998282208588957</c:v>
                </c:pt>
                <c:pt idx="12">
                  <c:v>1.0807361963190185</c:v>
                </c:pt>
                <c:pt idx="13">
                  <c:v>1.0947239263803679</c:v>
                </c:pt>
                <c:pt idx="14">
                  <c:v>0.97987730061349687</c:v>
                </c:pt>
                <c:pt idx="15">
                  <c:v>1.0439263803680983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VIII'!$V$34:$AK$34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VIII'!$V$35:$AK$35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0.12066420664206642</c:v>
                </c:pt>
                <c:pt idx="3">
                  <c:v>0.28228782287822879</c:v>
                </c:pt>
                <c:pt idx="4">
                  <c:v>0.75983131259884029</c:v>
                </c:pt>
                <c:pt idx="5">
                  <c:v>0.9021085925144966</c:v>
                </c:pt>
                <c:pt idx="6">
                  <c:v>0.99246178176067479</c:v>
                </c:pt>
                <c:pt idx="7">
                  <c:v>0.95656299420137059</c:v>
                </c:pt>
                <c:pt idx="8">
                  <c:v>0.97185028993147071</c:v>
                </c:pt>
                <c:pt idx="9">
                  <c:v>0.99746968898260413</c:v>
                </c:pt>
                <c:pt idx="10">
                  <c:v>0.99889298892988931</c:v>
                </c:pt>
                <c:pt idx="11">
                  <c:v>1.1008961518186611</c:v>
                </c:pt>
                <c:pt idx="12">
                  <c:v>1.0795466526093833</c:v>
                </c:pt>
                <c:pt idx="13">
                  <c:v>0.98829731154454403</c:v>
                </c:pt>
                <c:pt idx="14">
                  <c:v>1.03384290985767</c:v>
                </c:pt>
                <c:pt idx="15">
                  <c:v>1.039430680021086</c:v>
                </c:pt>
              </c:numCache>
            </c:numRef>
          </c:yVal>
        </c:ser>
        <c:axId val="79857152"/>
        <c:axId val="79859072"/>
      </c:scatterChart>
      <c:valAx>
        <c:axId val="79857152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9859072"/>
        <c:crosses val="autoZero"/>
        <c:crossBetween val="midCat"/>
        <c:majorUnit val="200"/>
      </c:valAx>
      <c:valAx>
        <c:axId val="7985907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9857152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VIII'!$B$21:$B$81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7.8028139505192939E-12</c:v>
                </c:pt>
                <c:pt idx="6">
                  <c:v>1.6971388794306819E-8</c:v>
                </c:pt>
                <c:pt idx="7">
                  <c:v>3.0559061997559311E-6</c:v>
                </c:pt>
                <c:pt idx="8">
                  <c:v>1.1637732147384838E-4</c:v>
                </c:pt>
                <c:pt idx="9">
                  <c:v>1.5806212832880087E-3</c:v>
                </c:pt>
                <c:pt idx="10">
                  <c:v>1.0490654958757839E-2</c:v>
                </c:pt>
                <c:pt idx="11">
                  <c:v>4.1639895253213211E-2</c:v>
                </c:pt>
                <c:pt idx="12">
                  <c:v>0.11328116962652031</c:v>
                </c:pt>
                <c:pt idx="13">
                  <c:v>0.23255258363681702</c:v>
                </c:pt>
                <c:pt idx="14">
                  <c:v>0.38658496301564405</c:v>
                </c:pt>
                <c:pt idx="15">
                  <c:v>0.54899079188672961</c:v>
                </c:pt>
                <c:pt idx="16">
                  <c:v>0.69428060431892069</c:v>
                </c:pt>
                <c:pt idx="17">
                  <c:v>0.80786659150835627</c:v>
                </c:pt>
                <c:pt idx="18">
                  <c:v>0.88726843551546331</c:v>
                </c:pt>
                <c:pt idx="19">
                  <c:v>0.93780478083790519</c:v>
                </c:pt>
                <c:pt idx="20">
                  <c:v>0.96751506069286985</c:v>
                </c:pt>
                <c:pt idx="21">
                  <c:v>0.9838378858190221</c:v>
                </c:pt>
                <c:pt idx="22">
                  <c:v>0.9922982928368681</c:v>
                </c:pt>
                <c:pt idx="23">
                  <c:v>0.9964678248356369</c:v>
                </c:pt>
                <c:pt idx="24">
                  <c:v>0.99843435393415825</c:v>
                </c:pt>
                <c:pt idx="25">
                  <c:v>0.99932681195269391</c:v>
                </c:pt>
                <c:pt idx="26">
                  <c:v>0.99971831660289301</c:v>
                </c:pt>
                <c:pt idx="27">
                  <c:v>0.99988497778607788</c:v>
                </c:pt>
                <c:pt idx="28">
                  <c:v>0.99995405282663796</c:v>
                </c:pt>
                <c:pt idx="29">
                  <c:v>0.99998200621883937</c:v>
                </c:pt>
                <c:pt idx="30">
                  <c:v>0.99999307866506537</c:v>
                </c:pt>
                <c:pt idx="31">
                  <c:v>0.99999738072343014</c:v>
                </c:pt>
                <c:pt idx="32">
                  <c:v>0.99999902336210222</c:v>
                </c:pt>
                <c:pt idx="33">
                  <c:v>0.99999964073831249</c:v>
                </c:pt>
                <c:pt idx="34">
                  <c:v>0.99999986946854647</c:v>
                </c:pt>
                <c:pt idx="35">
                  <c:v>0.99999995310853462</c:v>
                </c:pt>
                <c:pt idx="36">
                  <c:v>0.99999998332956863</c:v>
                </c:pt>
                <c:pt idx="37">
                  <c:v>0.99999999413007012</c:v>
                </c:pt>
                <c:pt idx="38">
                  <c:v>0.99999999795131889</c:v>
                </c:pt>
                <c:pt idx="39">
                  <c:v>0.99999999929081151</c:v>
                </c:pt>
                <c:pt idx="40">
                  <c:v>0.99999999975635512</c:v>
                </c:pt>
                <c:pt idx="41">
                  <c:v>0.99999999991688138</c:v>
                </c:pt>
                <c:pt idx="42">
                  <c:v>0.9999999999718292</c:v>
                </c:pt>
                <c:pt idx="43">
                  <c:v>0.99999999999051004</c:v>
                </c:pt>
                <c:pt idx="44">
                  <c:v>0.99999999999682121</c:v>
                </c:pt>
                <c:pt idx="45">
                  <c:v>0.99999999999894096</c:v>
                </c:pt>
                <c:pt idx="46">
                  <c:v>0.99999999999964884</c:v>
                </c:pt>
                <c:pt idx="47">
                  <c:v>0.9999999999998842</c:v>
                </c:pt>
                <c:pt idx="48">
                  <c:v>0.99999999999996203</c:v>
                </c:pt>
                <c:pt idx="49">
                  <c:v>0.99999999999998757</c:v>
                </c:pt>
                <c:pt idx="50">
                  <c:v>0.999999999999996</c:v>
                </c:pt>
                <c:pt idx="51">
                  <c:v>0.99999999999999867</c:v>
                </c:pt>
                <c:pt idx="52">
                  <c:v>0.99999999999999967</c:v>
                </c:pt>
                <c:pt idx="53">
                  <c:v>0.99999999999999989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VIII'!$B$21:$B$81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VIII'!$F$21:$F$81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5.5511151231257821E-17</c:v>
                </c:pt>
                <c:pt idx="5">
                  <c:v>7.8028139505192939E-12</c:v>
                </c:pt>
                <c:pt idx="6">
                  <c:v>1.6971388738795664E-8</c:v>
                </c:pt>
                <c:pt idx="7">
                  <c:v>3.0559061909296577E-6</c:v>
                </c:pt>
                <c:pt idx="8">
                  <c:v>1.1637732124697429E-4</c:v>
                </c:pt>
                <c:pt idx="9">
                  <c:v>1.5806212812479734E-3</c:v>
                </c:pt>
                <c:pt idx="10">
                  <c:v>1.0490654950095544E-2</c:v>
                </c:pt>
                <c:pt idx="11">
                  <c:v>4.16398952323907E-2</c:v>
                </c:pt>
                <c:pt idx="12">
                  <c:v>0.11328116959516181</c:v>
                </c:pt>
                <c:pt idx="13">
                  <c:v>0.23255258360667969</c:v>
                </c:pt>
                <c:pt idx="14">
                  <c:v>0.38658496300074791</c:v>
                </c:pt>
                <c:pt idx="15">
                  <c:v>0.5489907918933119</c:v>
                </c:pt>
                <c:pt idx="16">
                  <c:v>0.69428060434297589</c:v>
                </c:pt>
                <c:pt idx="17">
                  <c:v>0.80786659154045881</c:v>
                </c:pt>
                <c:pt idx="18">
                  <c:v>0.88726843554678725</c:v>
                </c:pt>
                <c:pt idx="19">
                  <c:v>0.93780478086332764</c:v>
                </c:pt>
                <c:pt idx="20">
                  <c:v>0.96751506071098037</c:v>
                </c:pt>
                <c:pt idx="21">
                  <c:v>0.98383788583069165</c:v>
                </c:pt>
                <c:pt idx="22">
                  <c:v>0.99229829284380378</c:v>
                </c:pt>
                <c:pt idx="23">
                  <c:v>0.99646782483949148</c:v>
                </c:pt>
                <c:pt idx="24">
                  <c:v>0.99843435393618263</c:v>
                </c:pt>
                <c:pt idx="25">
                  <c:v>0.99932681195370654</c:v>
                </c:pt>
                <c:pt idx="26">
                  <c:v>0.99971831660337873</c:v>
                </c:pt>
                <c:pt idx="27">
                  <c:v>0.99988497778630236</c:v>
                </c:pt>
                <c:pt idx="28">
                  <c:v>0.99995405282673844</c:v>
                </c:pt>
                <c:pt idx="29">
                  <c:v>0.999982006218883</c:v>
                </c:pt>
                <c:pt idx="30">
                  <c:v>0.99999307866508391</c:v>
                </c:pt>
                <c:pt idx="31">
                  <c:v>0.99999738072343769</c:v>
                </c:pt>
                <c:pt idx="32">
                  <c:v>0.99999902336210511</c:v>
                </c:pt>
                <c:pt idx="33">
                  <c:v>0.9999996407383136</c:v>
                </c:pt>
                <c:pt idx="34">
                  <c:v>0.9999998694685468</c:v>
                </c:pt>
                <c:pt idx="35">
                  <c:v>0.99999995310853462</c:v>
                </c:pt>
                <c:pt idx="36">
                  <c:v>0.99999998332956863</c:v>
                </c:pt>
                <c:pt idx="37">
                  <c:v>0.99999999413007012</c:v>
                </c:pt>
                <c:pt idx="38">
                  <c:v>0.99999999795131866</c:v>
                </c:pt>
                <c:pt idx="39">
                  <c:v>0.9999999992908114</c:v>
                </c:pt>
                <c:pt idx="40">
                  <c:v>0.99999999975635501</c:v>
                </c:pt>
                <c:pt idx="41">
                  <c:v>0.99999999991688127</c:v>
                </c:pt>
                <c:pt idx="42">
                  <c:v>0.99999999997182909</c:v>
                </c:pt>
                <c:pt idx="43">
                  <c:v>0.99999999999050992</c:v>
                </c:pt>
                <c:pt idx="44">
                  <c:v>0.9999999999968211</c:v>
                </c:pt>
                <c:pt idx="45">
                  <c:v>0.99999999999894085</c:v>
                </c:pt>
                <c:pt idx="46">
                  <c:v>0.99999999999964873</c:v>
                </c:pt>
                <c:pt idx="47">
                  <c:v>0.99999999999988409</c:v>
                </c:pt>
                <c:pt idx="48">
                  <c:v>0.99999999999996192</c:v>
                </c:pt>
                <c:pt idx="49">
                  <c:v>0.99999999999998745</c:v>
                </c:pt>
                <c:pt idx="50">
                  <c:v>0.99999999999999589</c:v>
                </c:pt>
                <c:pt idx="51">
                  <c:v>0.99999999999999856</c:v>
                </c:pt>
                <c:pt idx="52">
                  <c:v>0.99999999999999956</c:v>
                </c:pt>
                <c:pt idx="53">
                  <c:v>0.99999999999999978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VIII'!$B$21:$B$81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VIII'!$J$21:$J$81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5.5511151231257827E-17</c:v>
                </c:pt>
                <c:pt idx="5">
                  <c:v>7.8028139505192939E-12</c:v>
                </c:pt>
                <c:pt idx="6">
                  <c:v>1.6971388738795667E-8</c:v>
                </c:pt>
                <c:pt idx="7">
                  <c:v>3.0559061894308574E-6</c:v>
                </c:pt>
                <c:pt idx="8">
                  <c:v>1.1637732120772792E-4</c:v>
                </c:pt>
                <c:pt idx="9">
                  <c:v>1.5806212808948119E-3</c:v>
                </c:pt>
                <c:pt idx="10">
                  <c:v>1.0490654948596136E-2</c:v>
                </c:pt>
                <c:pt idx="11">
                  <c:v>4.1639895228786361E-2</c:v>
                </c:pt>
                <c:pt idx="12">
                  <c:v>0.11328116958973367</c:v>
                </c:pt>
                <c:pt idx="13">
                  <c:v>0.23255258360146291</c:v>
                </c:pt>
                <c:pt idx="14">
                  <c:v>0.38658496299816947</c:v>
                </c:pt>
                <c:pt idx="15">
                  <c:v>0.54899079189445144</c:v>
                </c:pt>
                <c:pt idx="16">
                  <c:v>0.6942806043471399</c:v>
                </c:pt>
                <c:pt idx="17">
                  <c:v>0.80786659154601581</c:v>
                </c:pt>
                <c:pt idx="18">
                  <c:v>0.88726843555220947</c:v>
                </c:pt>
                <c:pt idx="19">
                  <c:v>0.93780478086772812</c:v>
                </c:pt>
                <c:pt idx="20">
                  <c:v>0.96751506071411519</c:v>
                </c:pt>
                <c:pt idx="21">
                  <c:v>0.98383788583271192</c:v>
                </c:pt>
                <c:pt idx="22">
                  <c:v>0.99229829284500426</c:v>
                </c:pt>
                <c:pt idx="23">
                  <c:v>0.99646782484015883</c:v>
                </c:pt>
                <c:pt idx="24">
                  <c:v>0.99843435393653335</c:v>
                </c:pt>
                <c:pt idx="25">
                  <c:v>0.99932681195388207</c:v>
                </c:pt>
                <c:pt idx="26">
                  <c:v>0.999718316603463</c:v>
                </c:pt>
                <c:pt idx="27">
                  <c:v>0.99988497778634144</c:v>
                </c:pt>
                <c:pt idx="28">
                  <c:v>0.99995405282675587</c:v>
                </c:pt>
                <c:pt idx="29">
                  <c:v>0.99998200621889077</c:v>
                </c:pt>
                <c:pt idx="30">
                  <c:v>0.99999307866508713</c:v>
                </c:pt>
                <c:pt idx="31">
                  <c:v>0.99999738072343902</c:v>
                </c:pt>
                <c:pt idx="32">
                  <c:v>0.99999902336210589</c:v>
                </c:pt>
                <c:pt idx="33">
                  <c:v>0.99999964073831393</c:v>
                </c:pt>
                <c:pt idx="34">
                  <c:v>0.9999998694685468</c:v>
                </c:pt>
                <c:pt idx="35">
                  <c:v>0.99999995310853473</c:v>
                </c:pt>
                <c:pt idx="36">
                  <c:v>0.99999998332956863</c:v>
                </c:pt>
                <c:pt idx="37">
                  <c:v>0.99999999413007024</c:v>
                </c:pt>
                <c:pt idx="38">
                  <c:v>0.99999999795131878</c:v>
                </c:pt>
                <c:pt idx="39">
                  <c:v>0.99999999929081151</c:v>
                </c:pt>
                <c:pt idx="40">
                  <c:v>0.99999999975635512</c:v>
                </c:pt>
                <c:pt idx="41">
                  <c:v>0.99999999991688138</c:v>
                </c:pt>
                <c:pt idx="42">
                  <c:v>0.99999999997182909</c:v>
                </c:pt>
                <c:pt idx="43">
                  <c:v>0.99999999999051004</c:v>
                </c:pt>
                <c:pt idx="44">
                  <c:v>0.99999999999682121</c:v>
                </c:pt>
                <c:pt idx="45">
                  <c:v>0.99999999999894096</c:v>
                </c:pt>
                <c:pt idx="46">
                  <c:v>0.99999999999964884</c:v>
                </c:pt>
                <c:pt idx="47">
                  <c:v>0.9999999999998842</c:v>
                </c:pt>
                <c:pt idx="48">
                  <c:v>0.99999999999996203</c:v>
                </c:pt>
                <c:pt idx="49">
                  <c:v>0.99999999999998757</c:v>
                </c:pt>
                <c:pt idx="50">
                  <c:v>0.999999999999996</c:v>
                </c:pt>
                <c:pt idx="51">
                  <c:v>0.99999999999999867</c:v>
                </c:pt>
                <c:pt idx="52">
                  <c:v>0.99999999999999967</c:v>
                </c:pt>
                <c:pt idx="53">
                  <c:v>0.99999999999999989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VIII'!$B$21:$B$81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VIII'!$O$21:$O$81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1.759425938274717E-12</c:v>
                </c:pt>
                <c:pt idx="4">
                  <c:v>1.5741976167049643E-8</c:v>
                </c:pt>
                <c:pt idx="5">
                  <c:v>3.2388862543641932E-6</c:v>
                </c:pt>
                <c:pt idx="6">
                  <c:v>1.0090630759590491E-4</c:v>
                </c:pt>
                <c:pt idx="7">
                  <c:v>1.069307919607132E-3</c:v>
                </c:pt>
                <c:pt idx="8">
                  <c:v>5.782106157101897E-3</c:v>
                </c:pt>
                <c:pt idx="9">
                  <c:v>1.9998534321217398E-2</c:v>
                </c:pt>
                <c:pt idx="10">
                  <c:v>5.0690968040956581E-2</c:v>
                </c:pt>
                <c:pt idx="11">
                  <c:v>0.10272186264604745</c:v>
                </c:pt>
                <c:pt idx="12">
                  <c:v>0.17641338201195811</c:v>
                </c:pt>
                <c:pt idx="13">
                  <c:v>0.26742791803221377</c:v>
                </c:pt>
                <c:pt idx="14">
                  <c:v>0.36848349501519528</c:v>
                </c:pt>
                <c:pt idx="15">
                  <c:v>0.47161518183954682</c:v>
                </c:pt>
                <c:pt idx="16">
                  <c:v>0.56996371412150437</c:v>
                </c:pt>
                <c:pt idx="17">
                  <c:v>0.65870351367411173</c:v>
                </c:pt>
                <c:pt idx="18">
                  <c:v>0.73519840079448628</c:v>
                </c:pt>
                <c:pt idx="19">
                  <c:v>0.79867143377547811</c:v>
                </c:pt>
                <c:pt idx="20">
                  <c:v>0.84967381497464467</c:v>
                </c:pt>
                <c:pt idx="21">
                  <c:v>0.88955148612766766</c:v>
                </c:pt>
                <c:pt idx="22">
                  <c:v>0.92000943200809393</c:v>
                </c:pt>
                <c:pt idx="23">
                  <c:v>0.94280741228933818</c:v>
                </c:pt>
                <c:pt idx="24">
                  <c:v>0.95957495391306424</c:v>
                </c:pt>
                <c:pt idx="25">
                  <c:v>0.97171948270745623</c:v>
                </c:pt>
                <c:pt idx="26">
                  <c:v>0.98039785112009259</c:v>
                </c:pt>
                <c:pt idx="27">
                  <c:v>0.98652595179492886</c:v>
                </c:pt>
                <c:pt idx="28">
                  <c:v>0.99080775656151199</c:v>
                </c:pt>
                <c:pt idx="29">
                  <c:v>0.9937714992366633</c:v>
                </c:pt>
                <c:pt idx="30">
                  <c:v>0.99580571666372864</c:v>
                </c:pt>
                <c:pt idx="31">
                  <c:v>0.99719141960085467</c:v>
                </c:pt>
                <c:pt idx="32">
                  <c:v>0.99812894650902084</c:v>
                </c:pt>
                <c:pt idx="33">
                  <c:v>0.99875935446830311</c:v>
                </c:pt>
                <c:pt idx="34">
                  <c:v>0.99918088907673541</c:v>
                </c:pt>
                <c:pt idx="35">
                  <c:v>0.99946132791100262</c:v>
                </c:pt>
                <c:pt idx="36">
                  <c:v>0.99964703588654691</c:v>
                </c:pt>
                <c:pt idx="37">
                  <c:v>0.999769492726857</c:v>
                </c:pt>
                <c:pt idx="38">
                  <c:v>0.99984992851106402</c:v>
                </c:pt>
                <c:pt idx="39">
                  <c:v>0.99990257465825438</c:v>
                </c:pt>
                <c:pt idx="40">
                  <c:v>0.99993691922703687</c:v>
                </c:pt>
                <c:pt idx="41">
                  <c:v>0.99995925670809527</c:v>
                </c:pt>
                <c:pt idx="42">
                  <c:v>0.99997374424912844</c:v>
                </c:pt>
                <c:pt idx="43">
                  <c:v>0.99998311618977431</c:v>
                </c:pt>
                <c:pt idx="44">
                  <c:v>0.99998916430785578</c:v>
                </c:pt>
                <c:pt idx="45">
                  <c:v>0.99999305871055633</c:v>
                </c:pt>
                <c:pt idx="46">
                  <c:v>0.9999955611213931</c:v>
                </c:pt>
                <c:pt idx="47">
                  <c:v>0.99999716597293409</c:v>
                </c:pt>
                <c:pt idx="48">
                  <c:v>0.9999981933399873</c:v>
                </c:pt>
                <c:pt idx="49">
                  <c:v>0.99999884991171573</c:v>
                </c:pt>
                <c:pt idx="50">
                  <c:v>0.99999926885142698</c:v>
                </c:pt>
                <c:pt idx="51">
                  <c:v>0.99999953576877376</c:v>
                </c:pt>
                <c:pt idx="52">
                  <c:v>0.9999997055922436</c:v>
                </c:pt>
                <c:pt idx="53">
                  <c:v>0.99999981349954825</c:v>
                </c:pt>
                <c:pt idx="54">
                  <c:v>0.99999988198052692</c:v>
                </c:pt>
                <c:pt idx="55">
                  <c:v>0.9999999253901739</c:v>
                </c:pt>
                <c:pt idx="56">
                  <c:v>0.99999995287725374</c:v>
                </c:pt>
                <c:pt idx="57">
                  <c:v>0.99999997026421839</c:v>
                </c:pt>
                <c:pt idx="58">
                  <c:v>0.99999998125166056</c:v>
                </c:pt>
                <c:pt idx="59">
                  <c:v>0.99999998818863611</c:v>
                </c:pt>
                <c:pt idx="60">
                  <c:v>0.99999999256452177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VIII'!$B$21:$B$81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VIII'!$U$21:$U$81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2.448097280449701E-12</c:v>
                </c:pt>
                <c:pt idx="6">
                  <c:v>5.9258553064545075E-9</c:v>
                </c:pt>
                <c:pt idx="7">
                  <c:v>1.1851889334391075E-6</c:v>
                </c:pt>
                <c:pt idx="8">
                  <c:v>5.0029725736921986E-5</c:v>
                </c:pt>
                <c:pt idx="9">
                  <c:v>7.5136680450632598E-4</c:v>
                </c:pt>
                <c:pt idx="10">
                  <c:v>5.4981922940636743E-3</c:v>
                </c:pt>
                <c:pt idx="11">
                  <c:v>2.3974277628732107E-2</c:v>
                </c:pt>
                <c:pt idx="12">
                  <c:v>7.132631914466124E-2</c:v>
                </c:pt>
                <c:pt idx="13">
                  <c:v>0.15923412834607914</c:v>
                </c:pt>
                <c:pt idx="14">
                  <c:v>0.28589900639042981</c:v>
                </c:pt>
                <c:pt idx="15">
                  <c:v>0.43496701270190985</c:v>
                </c:pt>
                <c:pt idx="16">
                  <c:v>0.58386955929765172</c:v>
                </c:pt>
                <c:pt idx="17">
                  <c:v>0.7138838367277629</c:v>
                </c:pt>
                <c:pt idx="18">
                  <c:v>0.81541254034717114</c:v>
                </c:pt>
                <c:pt idx="19">
                  <c:v>0.88761095000416101</c:v>
                </c:pt>
                <c:pt idx="20">
                  <c:v>0.93504167805188643</c:v>
                </c:pt>
                <c:pt idx="21">
                  <c:v>0.96416410205815861</c:v>
                </c:pt>
                <c:pt idx="22">
                  <c:v>0.9810352899746303</c:v>
                </c:pt>
                <c:pt idx="23">
                  <c:v>0.99032924890282825</c:v>
                </c:pt>
                <c:pt idx="24">
                  <c:v>0.99522933766765798</c:v>
                </c:pt>
                <c:pt idx="25">
                  <c:v>0.99771538053812081</c:v>
                </c:pt>
                <c:pt idx="26">
                  <c:v>0.9989346468796132</c:v>
                </c:pt>
                <c:pt idx="27">
                  <c:v>0.99951495367466259</c:v>
                </c:pt>
                <c:pt idx="28">
                  <c:v>0.99978387432868554</c:v>
                </c:pt>
                <c:pt idx="29">
                  <c:v>0.99990555836016037</c:v>
                </c:pt>
                <c:pt idx="30">
                  <c:v>0.99995945395434305</c:v>
                </c:pt>
                <c:pt idx="31">
                  <c:v>0.999982869786603</c:v>
                </c:pt>
                <c:pt idx="32">
                  <c:v>0.99999286773132046</c:v>
                </c:pt>
                <c:pt idx="33">
                  <c:v>0.99999706981422176</c:v>
                </c:pt>
                <c:pt idx="34">
                  <c:v>0.99999881079527264</c:v>
                </c:pt>
                <c:pt idx="35">
                  <c:v>0.99999952274454007</c:v>
                </c:pt>
                <c:pt idx="36">
                  <c:v>0.99999981042947295</c:v>
                </c:pt>
                <c:pt idx="37">
                  <c:v>0.9999999254120111</c:v>
                </c:pt>
                <c:pt idx="38">
                  <c:v>0.99999997090875437</c:v>
                </c:pt>
                <c:pt idx="39">
                  <c:v>0.99999998874521723</c:v>
                </c:pt>
                <c:pt idx="40">
                  <c:v>0.99999999567832754</c:v>
                </c:pt>
                <c:pt idx="41">
                  <c:v>0.99999999835206244</c:v>
                </c:pt>
                <c:pt idx="42">
                  <c:v>0.99999999937566664</c:v>
                </c:pt>
                <c:pt idx="43">
                  <c:v>0.99999999976488918</c:v>
                </c:pt>
                <c:pt idx="44">
                  <c:v>0.99999999991195876</c:v>
                </c:pt>
                <c:pt idx="45">
                  <c:v>0.99999999996720434</c:v>
                </c:pt>
                <c:pt idx="46">
                  <c:v>0.99999999998784328</c:v>
                </c:pt>
                <c:pt idx="47">
                  <c:v>0.99999999999551448</c:v>
                </c:pt>
                <c:pt idx="48">
                  <c:v>0.99999999999835187</c:v>
                </c:pt>
                <c:pt idx="49">
                  <c:v>0.99999999999939704</c:v>
                </c:pt>
                <c:pt idx="50">
                  <c:v>0.99999999999978006</c:v>
                </c:pt>
                <c:pt idx="51">
                  <c:v>0.99999999999992017</c:v>
                </c:pt>
                <c:pt idx="52">
                  <c:v>0.99999999999997102</c:v>
                </c:pt>
                <c:pt idx="53">
                  <c:v>0.99999999999998956</c:v>
                </c:pt>
                <c:pt idx="54">
                  <c:v>0.99999999999999611</c:v>
                </c:pt>
                <c:pt idx="55">
                  <c:v>0.99999999999999856</c:v>
                </c:pt>
                <c:pt idx="56">
                  <c:v>0.99999999999999956</c:v>
                </c:pt>
                <c:pt idx="57">
                  <c:v>0.99999999999999967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axId val="76823552"/>
        <c:axId val="76829824"/>
      </c:scatterChart>
      <c:valAx>
        <c:axId val="76823552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6829824"/>
        <c:crosses val="autoZero"/>
        <c:crossBetween val="midCat"/>
        <c:majorUnit val="200"/>
      </c:valAx>
      <c:valAx>
        <c:axId val="76829824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76823552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IX'!$V$14:$AK$14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IX'!$V$15:$AK$15</c:f>
              <c:numCache>
                <c:formatCode>0.0</c:formatCode>
                <c:ptCount val="16"/>
                <c:pt idx="0">
                  <c:v>0</c:v>
                </c:pt>
                <c:pt idx="1">
                  <c:v>-3.7690336197798882E-3</c:v>
                </c:pt>
                <c:pt idx="2">
                  <c:v>1.5076134479119552E-3</c:v>
                </c:pt>
                <c:pt idx="3">
                  <c:v>5.2766470676918432E-3</c:v>
                </c:pt>
                <c:pt idx="4">
                  <c:v>7.7642092567465695E-2</c:v>
                </c:pt>
                <c:pt idx="5">
                  <c:v>0.4138398914518317</c:v>
                </c:pt>
                <c:pt idx="6">
                  <c:v>0.71460877431026681</c:v>
                </c:pt>
                <c:pt idx="7">
                  <c:v>0.92868988391376439</c:v>
                </c:pt>
                <c:pt idx="8">
                  <c:v>0.97994874114277086</c:v>
                </c:pt>
                <c:pt idx="9">
                  <c:v>1.0055781697572741</c:v>
                </c:pt>
                <c:pt idx="10">
                  <c:v>1.0146238504447458</c:v>
                </c:pt>
                <c:pt idx="11">
                  <c:v>0.99728629579375838</c:v>
                </c:pt>
                <c:pt idx="12">
                  <c:v>0.99125584200211059</c:v>
                </c:pt>
                <c:pt idx="13">
                  <c:v>1.0168852706166138</c:v>
                </c:pt>
                <c:pt idx="14">
                  <c:v>1.0055781697572741</c:v>
                </c:pt>
                <c:pt idx="15">
                  <c:v>1.0146238504447458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IX'!$V$17:$AK$17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IX'!$V$19:$AK$19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1.1669396095708757E-2</c:v>
                </c:pt>
                <c:pt idx="3">
                  <c:v>0.13458500601440559</c:v>
                </c:pt>
                <c:pt idx="4">
                  <c:v>0.90760423761974474</c:v>
                </c:pt>
                <c:pt idx="5">
                  <c:v>1.0572803292705903</c:v>
                </c:pt>
                <c:pt idx="6">
                  <c:v>0.98151186214692543</c:v>
                </c:pt>
                <c:pt idx="7">
                  <c:v>1.0191504470949697</c:v>
                </c:pt>
                <c:pt idx="8">
                  <c:v>0.97632063303430394</c:v>
                </c:pt>
                <c:pt idx="9">
                  <c:v>0.97273807625976438</c:v>
                </c:pt>
                <c:pt idx="10">
                  <c:v>0.99375951073172852</c:v>
                </c:pt>
                <c:pt idx="11">
                  <c:v>0.98282488659584644</c:v>
                </c:pt>
                <c:pt idx="12">
                  <c:v>1.0513499804350663</c:v>
                </c:pt>
                <c:pt idx="13">
                  <c:v>0.9843031260416516</c:v>
                </c:pt>
                <c:pt idx="14">
                  <c:v>0.99668120751873168</c:v>
                </c:pt>
                <c:pt idx="15">
                  <c:v>1.0380632164751236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IX'!$V$17:$AK$17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IX'!$V$23:$AK$23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1.3194992669448518E-2</c:v>
                </c:pt>
                <c:pt idx="3">
                  <c:v>0.11882260065411075</c:v>
                </c:pt>
                <c:pt idx="4">
                  <c:v>0.84177286568174137</c:v>
                </c:pt>
                <c:pt idx="5">
                  <c:v>1.0200067666629076</c:v>
                </c:pt>
                <c:pt idx="6">
                  <c:v>0.96235479869177853</c:v>
                </c:pt>
                <c:pt idx="7">
                  <c:v>0.98370362016465551</c:v>
                </c:pt>
                <c:pt idx="8">
                  <c:v>0.96323446486974174</c:v>
                </c:pt>
                <c:pt idx="9">
                  <c:v>0.97686929062817196</c:v>
                </c:pt>
                <c:pt idx="10">
                  <c:v>0.97862862298409836</c:v>
                </c:pt>
                <c:pt idx="11">
                  <c:v>1.0120897710612384</c:v>
                </c:pt>
                <c:pt idx="12">
                  <c:v>1.0853727303484833</c:v>
                </c:pt>
                <c:pt idx="13">
                  <c:v>0.99317694823502878</c:v>
                </c:pt>
                <c:pt idx="14">
                  <c:v>1.0329987594451335</c:v>
                </c:pt>
                <c:pt idx="15">
                  <c:v>1.2070711627382429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IX'!$V$17:$AK$17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IX'!$V$28:$AK$28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0.70973154362416113</c:v>
                </c:pt>
                <c:pt idx="5">
                  <c:v>0.8526845637583893</c:v>
                </c:pt>
                <c:pt idx="6">
                  <c:v>1.0026845637583892</c:v>
                </c:pt>
                <c:pt idx="7">
                  <c:v>1.0077181208053692</c:v>
                </c:pt>
                <c:pt idx="8">
                  <c:v>0.98657718120805371</c:v>
                </c:pt>
                <c:pt idx="9">
                  <c:v>0.98154362416107388</c:v>
                </c:pt>
                <c:pt idx="10">
                  <c:v>1.0228187919463088</c:v>
                </c:pt>
                <c:pt idx="11">
                  <c:v>1.0228187919463088</c:v>
                </c:pt>
                <c:pt idx="12">
                  <c:v>1.0842281879194631</c:v>
                </c:pt>
                <c:pt idx="13">
                  <c:v>1.0328859060402684</c:v>
                </c:pt>
                <c:pt idx="14">
                  <c:v>1.0640939597315437</c:v>
                </c:pt>
                <c:pt idx="15">
                  <c:v>1.1305369127516778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IX'!$V$34:$AK$34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IX'!$V$35:$AK$35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1.7728276877761413E-2</c:v>
                </c:pt>
                <c:pt idx="3">
                  <c:v>0.16899852724594991</c:v>
                </c:pt>
                <c:pt idx="4">
                  <c:v>0.81737849779086891</c:v>
                </c:pt>
                <c:pt idx="5">
                  <c:v>0.96787555228276878</c:v>
                </c:pt>
                <c:pt idx="6">
                  <c:v>0.99952135493372596</c:v>
                </c:pt>
                <c:pt idx="7">
                  <c:v>0.97809278350515461</c:v>
                </c:pt>
                <c:pt idx="8">
                  <c:v>0.98808910162002939</c:v>
                </c:pt>
                <c:pt idx="9">
                  <c:v>0.9862113402061855</c:v>
                </c:pt>
                <c:pt idx="10">
                  <c:v>1.0033873343151694</c:v>
                </c:pt>
                <c:pt idx="11">
                  <c:v>1.0170839469808541</c:v>
                </c:pt>
                <c:pt idx="12">
                  <c:v>1.0358063328424152</c:v>
                </c:pt>
                <c:pt idx="13">
                  <c:v>1.0355301914580264</c:v>
                </c:pt>
                <c:pt idx="14">
                  <c:v>1.0213917525773195</c:v>
                </c:pt>
                <c:pt idx="15">
                  <c:v>1.0069219440353461</c:v>
                </c:pt>
              </c:numCache>
            </c:numRef>
          </c:yVal>
        </c:ser>
        <c:axId val="80001664"/>
        <c:axId val="80016128"/>
      </c:scatterChart>
      <c:valAx>
        <c:axId val="80001664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80016128"/>
        <c:crosses val="autoZero"/>
        <c:crossBetween val="midCat"/>
        <c:majorUnit val="200"/>
      </c:valAx>
      <c:valAx>
        <c:axId val="80016128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80001664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IX'!$B$21:$B$81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IX'!$D$21:$D$81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1.0772494007937896E-12</c:v>
                </c:pt>
                <c:pt idx="8">
                  <c:v>4.7609632347622721E-9</c:v>
                </c:pt>
                <c:pt idx="9">
                  <c:v>1.8554605370479926E-6</c:v>
                </c:pt>
                <c:pt idx="10">
                  <c:v>1.3324331077574361E-4</c:v>
                </c:pt>
                <c:pt idx="11">
                  <c:v>2.8272426378856412E-3</c:v>
                </c:pt>
                <c:pt idx="12">
                  <c:v>2.4389341672269416E-2</c:v>
                </c:pt>
                <c:pt idx="13">
                  <c:v>0.10730245024234687</c:v>
                </c:pt>
                <c:pt idx="14">
                  <c:v>0.28523075737135689</c:v>
                </c:pt>
                <c:pt idx="15">
                  <c:v>0.5235413868556843</c:v>
                </c:pt>
                <c:pt idx="16">
                  <c:v>0.74055768352560825</c:v>
                </c:pt>
                <c:pt idx="17">
                  <c:v>0.88418077146872109</c:v>
                </c:pt>
                <c:pt idx="18">
                  <c:v>0.95698504915949678</c:v>
                </c:pt>
                <c:pt idx="19">
                  <c:v>0.98646219510601818</c:v>
                </c:pt>
                <c:pt idx="20">
                  <c:v>0.99632205397929208</c:v>
                </c:pt>
                <c:pt idx="21">
                  <c:v>0.9991225444189763</c:v>
                </c:pt>
                <c:pt idx="22">
                  <c:v>0.99981335016553419</c:v>
                </c:pt>
                <c:pt idx="23">
                  <c:v>0.99996412404163326</c:v>
                </c:pt>
                <c:pt idx="24">
                  <c:v>0.99999369655741743</c:v>
                </c:pt>
                <c:pt idx="25">
                  <c:v>0.99999897741627974</c:v>
                </c:pt>
                <c:pt idx="26">
                  <c:v>0.99999984549951626</c:v>
                </c:pt>
                <c:pt idx="27">
                  <c:v>0.99999997809552765</c:v>
                </c:pt>
                <c:pt idx="28">
                  <c:v>0.99999999706679288</c:v>
                </c:pt>
                <c:pt idx="29">
                  <c:v>0.99999999962689512</c:v>
                </c:pt>
                <c:pt idx="30">
                  <c:v>0.99999999995469369</c:v>
                </c:pt>
                <c:pt idx="31">
                  <c:v>0.999999999994725</c:v>
                </c:pt>
                <c:pt idx="32">
                  <c:v>0.99999999999940903</c:v>
                </c:pt>
                <c:pt idx="33">
                  <c:v>0.99999999999993605</c:v>
                </c:pt>
                <c:pt idx="34">
                  <c:v>0.99999999999999345</c:v>
                </c:pt>
                <c:pt idx="35">
                  <c:v>0.99999999999999944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IX'!$B$21:$B$81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IX'!$F$21:$F$81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1.0772494007937892E-12</c:v>
                </c:pt>
                <c:pt idx="8">
                  <c:v>4.7609631792511209E-9</c:v>
                </c:pt>
                <c:pt idx="9">
                  <c:v>1.8554605238918498E-6</c:v>
                </c:pt>
                <c:pt idx="10">
                  <c:v>1.3324331017572355E-4</c:v>
                </c:pt>
                <c:pt idx="11">
                  <c:v>2.8272426302639042E-3</c:v>
                </c:pt>
                <c:pt idx="12">
                  <c:v>2.438934163644518E-2</c:v>
                </c:pt>
                <c:pt idx="13">
                  <c:v>0.10730245016954942</c:v>
                </c:pt>
                <c:pt idx="14">
                  <c:v>0.28523075731015934</c:v>
                </c:pt>
                <c:pt idx="15">
                  <c:v>0.52354138686315188</c:v>
                </c:pt>
                <c:pt idx="16">
                  <c:v>0.74055768359198471</c:v>
                </c:pt>
                <c:pt idx="17">
                  <c:v>0.88418077154282959</c:v>
                </c:pt>
                <c:pt idx="18">
                  <c:v>0.95698504920932848</c:v>
                </c:pt>
                <c:pt idx="19">
                  <c:v>0.98646219513035505</c:v>
                </c:pt>
                <c:pt idx="20">
                  <c:v>0.99632205398864548</c:v>
                </c:pt>
                <c:pt idx="21">
                  <c:v>0.99912254442194337</c:v>
                </c:pt>
                <c:pt idx="22">
                  <c:v>0.99981335016633677</c:v>
                </c:pt>
                <c:pt idx="23">
                  <c:v>0.99996412404182311</c:v>
                </c:pt>
                <c:pt idx="24">
                  <c:v>0.9999936965574574</c:v>
                </c:pt>
                <c:pt idx="25">
                  <c:v>0.99999897741628718</c:v>
                </c:pt>
                <c:pt idx="26">
                  <c:v>0.99999984549951748</c:v>
                </c:pt>
                <c:pt idx="27">
                  <c:v>0.99999997809552765</c:v>
                </c:pt>
                <c:pt idx="28">
                  <c:v>0.99999999706679277</c:v>
                </c:pt>
                <c:pt idx="29">
                  <c:v>0.99999999962689501</c:v>
                </c:pt>
                <c:pt idx="30">
                  <c:v>0.99999999995469357</c:v>
                </c:pt>
                <c:pt idx="31">
                  <c:v>0.99999999999472489</c:v>
                </c:pt>
                <c:pt idx="32">
                  <c:v>0.99999999999940892</c:v>
                </c:pt>
                <c:pt idx="33">
                  <c:v>0.99999999999993594</c:v>
                </c:pt>
                <c:pt idx="34">
                  <c:v>0.99999999999999334</c:v>
                </c:pt>
                <c:pt idx="35">
                  <c:v>0.99999999999999933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IX'!$B$21:$B$81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IX'!$J$21:$J$81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1.0772494007937892E-12</c:v>
                </c:pt>
                <c:pt idx="8">
                  <c:v>4.7609631792511201E-9</c:v>
                </c:pt>
                <c:pt idx="9">
                  <c:v>1.8554605216158926E-6</c:v>
                </c:pt>
                <c:pt idx="10">
                  <c:v>1.3324331007186216E-4</c:v>
                </c:pt>
                <c:pt idx="11">
                  <c:v>2.8272426289445702E-3</c:v>
                </c:pt>
                <c:pt idx="12">
                  <c:v>2.4389341630244032E-2</c:v>
                </c:pt>
                <c:pt idx="13">
                  <c:v>0.1073024501569481</c:v>
                </c:pt>
                <c:pt idx="14">
                  <c:v>0.2852307572995661</c:v>
                </c:pt>
                <c:pt idx="15">
                  <c:v>0.5235413868644444</c:v>
                </c:pt>
                <c:pt idx="16">
                  <c:v>0.74055768360347429</c:v>
                </c:pt>
                <c:pt idx="17">
                  <c:v>0.88418077155565755</c:v>
                </c:pt>
                <c:pt idx="18">
                  <c:v>0.95698504921795424</c:v>
                </c:pt>
                <c:pt idx="19">
                  <c:v>0.98646219513456768</c:v>
                </c:pt>
                <c:pt idx="20">
                  <c:v>0.99632205399026441</c:v>
                </c:pt>
                <c:pt idx="21">
                  <c:v>0.99912254442245674</c:v>
                </c:pt>
                <c:pt idx="22">
                  <c:v>0.99981335016647588</c:v>
                </c:pt>
                <c:pt idx="23">
                  <c:v>0.99996412404185586</c:v>
                </c:pt>
                <c:pt idx="24">
                  <c:v>0.99999369655746417</c:v>
                </c:pt>
                <c:pt idx="25">
                  <c:v>0.9999989774162884</c:v>
                </c:pt>
                <c:pt idx="26">
                  <c:v>0.9999998454995177</c:v>
                </c:pt>
                <c:pt idx="27">
                  <c:v>0.99999997809552765</c:v>
                </c:pt>
                <c:pt idx="28">
                  <c:v>0.99999999706679277</c:v>
                </c:pt>
                <c:pt idx="29">
                  <c:v>0.99999999962689501</c:v>
                </c:pt>
                <c:pt idx="30">
                  <c:v>0.99999999995469357</c:v>
                </c:pt>
                <c:pt idx="31">
                  <c:v>0.99999999999472478</c:v>
                </c:pt>
                <c:pt idx="32">
                  <c:v>0.99999999999940881</c:v>
                </c:pt>
                <c:pt idx="33">
                  <c:v>0.99999999999993594</c:v>
                </c:pt>
                <c:pt idx="34">
                  <c:v>0.99999999999999334</c:v>
                </c:pt>
                <c:pt idx="35">
                  <c:v>0.99999999999999933</c:v>
                </c:pt>
                <c:pt idx="36">
                  <c:v>0.99999999999999989</c:v>
                </c:pt>
                <c:pt idx="37">
                  <c:v>0.99999999999999989</c:v>
                </c:pt>
                <c:pt idx="38">
                  <c:v>0.99999999999999989</c:v>
                </c:pt>
                <c:pt idx="39">
                  <c:v>0.99999999999999989</c:v>
                </c:pt>
                <c:pt idx="40">
                  <c:v>0.99999999999999989</c:v>
                </c:pt>
                <c:pt idx="41">
                  <c:v>0.99999999999999989</c:v>
                </c:pt>
                <c:pt idx="42">
                  <c:v>0.99999999999999989</c:v>
                </c:pt>
                <c:pt idx="43">
                  <c:v>0.99999999999999989</c:v>
                </c:pt>
                <c:pt idx="44">
                  <c:v>0.99999999999999989</c:v>
                </c:pt>
                <c:pt idx="45">
                  <c:v>0.99999999999999989</c:v>
                </c:pt>
                <c:pt idx="46">
                  <c:v>0.99999999999999989</c:v>
                </c:pt>
                <c:pt idx="47">
                  <c:v>0.99999999999999989</c:v>
                </c:pt>
                <c:pt idx="48">
                  <c:v>0.99999999999999989</c:v>
                </c:pt>
                <c:pt idx="49">
                  <c:v>0.99999999999999989</c:v>
                </c:pt>
                <c:pt idx="50">
                  <c:v>0.99999999999999989</c:v>
                </c:pt>
                <c:pt idx="51">
                  <c:v>0.99999999999999989</c:v>
                </c:pt>
                <c:pt idx="52">
                  <c:v>0.99999999999999989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IX'!$B$21:$B$81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IX'!$O$21:$O$81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2.0805579481475434E-13</c:v>
                </c:pt>
                <c:pt idx="6">
                  <c:v>1.2606577448615042E-9</c:v>
                </c:pt>
                <c:pt idx="7">
                  <c:v>4.5922121166830365E-7</c:v>
                </c:pt>
                <c:pt idx="8">
                  <c:v>2.896137806140953E-5</c:v>
                </c:pt>
                <c:pt idx="9">
                  <c:v>5.6990217818930766E-4</c:v>
                </c:pt>
                <c:pt idx="10">
                  <c:v>4.9896794719896942E-3</c:v>
                </c:pt>
                <c:pt idx="11">
                  <c:v>2.4399317504758489E-2</c:v>
                </c:pt>
                <c:pt idx="12">
                  <c:v>7.7676546481831255E-2</c:v>
                </c:pt>
                <c:pt idx="13">
                  <c:v>0.17935918638613485</c:v>
                </c:pt>
                <c:pt idx="14">
                  <c:v>0.32514016889281377</c:v>
                </c:pt>
                <c:pt idx="15">
                  <c:v>0.49139753445114226</c:v>
                </c:pt>
                <c:pt idx="16">
                  <c:v>0.64889215578120873</c:v>
                </c:pt>
                <c:pt idx="17">
                  <c:v>0.77699631970972105</c:v>
                </c:pt>
                <c:pt idx="18">
                  <c:v>0.86880656211740759</c:v>
                </c:pt>
                <c:pt idx="19">
                  <c:v>0.92797680751078859</c:v>
                </c:pt>
                <c:pt idx="20">
                  <c:v>0.96283202201936691</c:v>
                </c:pt>
                <c:pt idx="21">
                  <c:v>0.98184703462071043</c:v>
                </c:pt>
                <c:pt idx="22">
                  <c:v>0.99155771616009414</c:v>
                </c:pt>
                <c:pt idx="23">
                  <c:v>0.99624115031843719</c:v>
                </c:pt>
                <c:pt idx="24">
                  <c:v>0.99839011237724895</c:v>
                </c:pt>
                <c:pt idx="25">
                  <c:v>0.99933398117117689</c:v>
                </c:pt>
                <c:pt idx="26">
                  <c:v>0.99973288108168945</c:v>
                </c:pt>
                <c:pt idx="27">
                  <c:v>0.99989580943973</c:v>
                </c:pt>
                <c:pt idx="28">
                  <c:v>0.9999603663354858</c:v>
                </c:pt>
                <c:pt idx="29">
                  <c:v>0.99998526090994777</c:v>
                </c:pt>
                <c:pt idx="30">
                  <c:v>0.99999462994807631</c:v>
                </c:pt>
                <c:pt idx="31">
                  <c:v>0.99999807952610731</c:v>
                </c:pt>
                <c:pt idx="32">
                  <c:v>0.9999993247164205</c:v>
                </c:pt>
                <c:pt idx="33">
                  <c:v>0.99999976619413911</c:v>
                </c:pt>
                <c:pt idx="34">
                  <c:v>0.99999992018429495</c:v>
                </c:pt>
                <c:pt idx="35">
                  <c:v>0.99999997310351896</c:v>
                </c:pt>
                <c:pt idx="36">
                  <c:v>0.99999999104360726</c:v>
                </c:pt>
                <c:pt idx="37">
                  <c:v>0.99999999705007769</c:v>
                </c:pt>
                <c:pt idx="38">
                  <c:v>0.99999999903817594</c:v>
                </c:pt>
                <c:pt idx="39">
                  <c:v>0.99999999968931552</c:v>
                </c:pt>
                <c:pt idx="40">
                  <c:v>0.99999999990050936</c:v>
                </c:pt>
                <c:pt idx="41">
                  <c:v>0.99999999996839506</c:v>
                </c:pt>
                <c:pt idx="42">
                  <c:v>0.99999999999003497</c:v>
                </c:pt>
                <c:pt idx="43">
                  <c:v>0.99999999999687983</c:v>
                </c:pt>
                <c:pt idx="44">
                  <c:v>0.99999999999902933</c:v>
                </c:pt>
                <c:pt idx="45">
                  <c:v>0.99999999999969991</c:v>
                </c:pt>
                <c:pt idx="46">
                  <c:v>0.99999999999990763</c:v>
                </c:pt>
                <c:pt idx="47">
                  <c:v>0.99999999999997191</c:v>
                </c:pt>
                <c:pt idx="48">
                  <c:v>0.99999999999999134</c:v>
                </c:pt>
                <c:pt idx="49">
                  <c:v>0.99999999999999734</c:v>
                </c:pt>
                <c:pt idx="50">
                  <c:v>0.99999999999999922</c:v>
                </c:pt>
                <c:pt idx="51">
                  <c:v>0.99999999999999989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IX'!$B$21:$B$81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IX'!$U$21:$U$81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1.2190248810384219E-13</c:v>
                </c:pt>
                <c:pt idx="8">
                  <c:v>6.9188793583307994E-10</c:v>
                </c:pt>
                <c:pt idx="9">
                  <c:v>3.4492900491400746E-7</c:v>
                </c:pt>
                <c:pt idx="10">
                  <c:v>3.1532529673916621E-5</c:v>
                </c:pt>
                <c:pt idx="11">
                  <c:v>8.4648269809078913E-4</c:v>
                </c:pt>
                <c:pt idx="12">
                  <c:v>9.1608029602566771E-3</c:v>
                </c:pt>
                <c:pt idx="13">
                  <c:v>4.9965673267619033E-2</c:v>
                </c:pt>
                <c:pt idx="14">
                  <c:v>0.16191354815795952</c:v>
                </c:pt>
                <c:pt idx="15">
                  <c:v>0.3539221321721045</c:v>
                </c:pt>
                <c:pt idx="16">
                  <c:v>0.57816302187451563</c:v>
                </c:pt>
                <c:pt idx="17">
                  <c:v>0.7687193883208393</c:v>
                </c:pt>
                <c:pt idx="18">
                  <c:v>0.89287378349397584</c:v>
                </c:pt>
                <c:pt idx="19">
                  <c:v>0.95753481567475807</c:v>
                </c:pt>
                <c:pt idx="20">
                  <c:v>0.98537388173070484</c:v>
                </c:pt>
                <c:pt idx="21">
                  <c:v>0.99555664586551329</c:v>
                </c:pt>
                <c:pt idx="22">
                  <c:v>0.99879268279043709</c:v>
                </c:pt>
                <c:pt idx="23">
                  <c:v>0.99970291975148939</c:v>
                </c:pt>
                <c:pt idx="24">
                  <c:v>0.99993306716321717</c:v>
                </c:pt>
                <c:pt idx="25">
                  <c:v>0.9999860591017472</c:v>
                </c:pt>
                <c:pt idx="26">
                  <c:v>0.99999729313040064</c:v>
                </c:pt>
                <c:pt idx="27">
                  <c:v>0.99999950643865543</c:v>
                </c:pt>
                <c:pt idx="28">
                  <c:v>0.99999991494874074</c:v>
                </c:pt>
                <c:pt idx="29">
                  <c:v>0.99999998607139617</c:v>
                </c:pt>
                <c:pt idx="30">
                  <c:v>0.99999999782156312</c:v>
                </c:pt>
                <c:pt idx="31">
                  <c:v>0.99999999967321662</c:v>
                </c:pt>
                <c:pt idx="32">
                  <c:v>0.99999999995280464</c:v>
                </c:pt>
                <c:pt idx="33">
                  <c:v>0.9999999999934156</c:v>
                </c:pt>
                <c:pt idx="34">
                  <c:v>0.99999999999911005</c:v>
                </c:pt>
                <c:pt idx="35">
                  <c:v>0.99999999999988309</c:v>
                </c:pt>
                <c:pt idx="36">
                  <c:v>0.99999999999998523</c:v>
                </c:pt>
                <c:pt idx="37">
                  <c:v>0.99999999999999822</c:v>
                </c:pt>
                <c:pt idx="38">
                  <c:v>0.99999999999999978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</c:ser>
        <c:axId val="105580800"/>
        <c:axId val="105591168"/>
      </c:scatterChart>
      <c:valAx>
        <c:axId val="10558080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105591168"/>
        <c:crosses val="autoZero"/>
        <c:crossBetween val="midCat"/>
        <c:majorUnit val="200"/>
      </c:valAx>
      <c:valAx>
        <c:axId val="105591168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10558080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X'!$V$14:$AK$14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X'!$V$15:$AK$15</c:f>
              <c:numCache>
                <c:formatCode>0.0</c:formatCode>
                <c:ptCount val="16"/>
                <c:pt idx="0">
                  <c:v>0</c:v>
                </c:pt>
                <c:pt idx="1">
                  <c:v>1.9088669950738917E-2</c:v>
                </c:pt>
                <c:pt idx="2">
                  <c:v>2.5246305418719212E-2</c:v>
                </c:pt>
                <c:pt idx="3">
                  <c:v>0.42733990147783252</c:v>
                </c:pt>
                <c:pt idx="4">
                  <c:v>0.65825123152709364</c:v>
                </c:pt>
                <c:pt idx="5">
                  <c:v>0.79064039408866993</c:v>
                </c:pt>
                <c:pt idx="6">
                  <c:v>0.8214285714285714</c:v>
                </c:pt>
                <c:pt idx="7">
                  <c:v>0.87931034482758619</c:v>
                </c:pt>
                <c:pt idx="8">
                  <c:v>0.92302955665024633</c:v>
                </c:pt>
                <c:pt idx="9">
                  <c:v>0.96243842364532017</c:v>
                </c:pt>
                <c:pt idx="10">
                  <c:v>0.99507389162561577</c:v>
                </c:pt>
                <c:pt idx="11">
                  <c:v>1.0141625615763548</c:v>
                </c:pt>
                <c:pt idx="12">
                  <c:v>1.0030788177339902</c:v>
                </c:pt>
                <c:pt idx="13">
                  <c:v>0.99076354679802958</c:v>
                </c:pt>
                <c:pt idx="14">
                  <c:v>0.99568965517241381</c:v>
                </c:pt>
                <c:pt idx="15">
                  <c:v>1.0080049261083743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X'!$V$19:$AK$19</c:f>
              <c:numCache>
                <c:formatCode>0.0</c:formatCode>
                <c:ptCount val="16"/>
                <c:pt idx="0">
                  <c:v>0</c:v>
                </c:pt>
                <c:pt idx="1">
                  <c:v>4.315816197004316E-4</c:v>
                </c:pt>
                <c:pt idx="2">
                  <c:v>0.54895151053566893</c:v>
                </c:pt>
                <c:pt idx="3">
                  <c:v>0.58249301853262248</c:v>
                </c:pt>
                <c:pt idx="4">
                  <c:v>0.69943640517897943</c:v>
                </c:pt>
                <c:pt idx="5">
                  <c:v>0.77011424219345015</c:v>
                </c:pt>
                <c:pt idx="6">
                  <c:v>0.86435135821274445</c:v>
                </c:pt>
                <c:pt idx="7">
                  <c:v>0.88036049758822044</c:v>
                </c:pt>
                <c:pt idx="8">
                  <c:v>0.90562579334856563</c:v>
                </c:pt>
                <c:pt idx="9">
                  <c:v>0.91093678598629102</c:v>
                </c:pt>
                <c:pt idx="10">
                  <c:v>0.95798425996445802</c:v>
                </c:pt>
                <c:pt idx="11">
                  <c:v>0.99392231530845387</c:v>
                </c:pt>
                <c:pt idx="12">
                  <c:v>0.98436659050520425</c:v>
                </c:pt>
                <c:pt idx="13">
                  <c:v>0.99032749428789035</c:v>
                </c:pt>
                <c:pt idx="14">
                  <c:v>0.99909621731403908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0.51458428506167209</c:v>
                </c:pt>
                <c:pt idx="3">
                  <c:v>0.56409319323892193</c:v>
                </c:pt>
                <c:pt idx="4">
                  <c:v>0.68195523069894937</c:v>
                </c:pt>
                <c:pt idx="5">
                  <c:v>0.73855641845591591</c:v>
                </c:pt>
                <c:pt idx="6">
                  <c:v>0.87385792599360446</c:v>
                </c:pt>
                <c:pt idx="7">
                  <c:v>0.87149383280036552</c:v>
                </c:pt>
                <c:pt idx="8">
                  <c:v>0.9040086797624487</c:v>
                </c:pt>
                <c:pt idx="9">
                  <c:v>0.91391046139789867</c:v>
                </c:pt>
                <c:pt idx="10">
                  <c:v>0.95588168113293748</c:v>
                </c:pt>
                <c:pt idx="11">
                  <c:v>1.0157720420283234</c:v>
                </c:pt>
                <c:pt idx="12">
                  <c:v>1.0002169940612153</c:v>
                </c:pt>
                <c:pt idx="13">
                  <c:v>0.97332115121059859</c:v>
                </c:pt>
                <c:pt idx="14">
                  <c:v>0.99452946550936505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X'!$V$17:$AK$17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0.38339920948616601</c:v>
                </c:pt>
                <c:pt idx="3">
                  <c:v>0.70513833992094865</c:v>
                </c:pt>
                <c:pt idx="4">
                  <c:v>0.76679841897233203</c:v>
                </c:pt>
                <c:pt idx="5">
                  <c:v>0.82766798418972332</c:v>
                </c:pt>
                <c:pt idx="6">
                  <c:v>0.89960474308300398</c:v>
                </c:pt>
                <c:pt idx="7">
                  <c:v>0.9146245059288538</c:v>
                </c:pt>
                <c:pt idx="8">
                  <c:v>0.9146245059288538</c:v>
                </c:pt>
                <c:pt idx="9">
                  <c:v>0.93517786561264815</c:v>
                </c:pt>
                <c:pt idx="10">
                  <c:v>0.9660079051383399</c:v>
                </c:pt>
                <c:pt idx="11">
                  <c:v>1.0324110671936759</c:v>
                </c:pt>
                <c:pt idx="12">
                  <c:v>1.0118577075098814</c:v>
                </c:pt>
                <c:pt idx="13">
                  <c:v>0.99130434782608701</c:v>
                </c:pt>
                <c:pt idx="14">
                  <c:v>1.0324110671936759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X'!$V$34:$AK$34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X'!$V$35:$AK$35</c:f>
              <c:numCache>
                <c:formatCode>0.0</c:formatCode>
                <c:ptCount val="16"/>
                <c:pt idx="0">
                  <c:v>0</c:v>
                </c:pt>
                <c:pt idx="1">
                  <c:v>7.6904088259309193E-3</c:v>
                </c:pt>
                <c:pt idx="2">
                  <c:v>0.33621328067143919</c:v>
                </c:pt>
                <c:pt idx="3">
                  <c:v>0.49668647817253098</c:v>
                </c:pt>
                <c:pt idx="4">
                  <c:v>0.56139984429295708</c:v>
                </c:pt>
                <c:pt idx="5">
                  <c:v>0.63853179651747904</c:v>
                </c:pt>
                <c:pt idx="6">
                  <c:v>0.66815411199513897</c:v>
                </c:pt>
                <c:pt idx="7">
                  <c:v>0.7986631980707517</c:v>
                </c:pt>
                <c:pt idx="8">
                  <c:v>0.7926248029926134</c:v>
                </c:pt>
                <c:pt idx="9">
                  <c:v>0.8174619752008051</c:v>
                </c:pt>
                <c:pt idx="10">
                  <c:v>0.75257771110646932</c:v>
                </c:pt>
                <c:pt idx="11">
                  <c:v>0.91156979283367834</c:v>
                </c:pt>
                <c:pt idx="12">
                  <c:v>0.92096918139870498</c:v>
                </c:pt>
                <c:pt idx="13">
                  <c:v>0.89579021324269403</c:v>
                </c:pt>
                <c:pt idx="14">
                  <c:v>0.98602434346695023</c:v>
                </c:pt>
                <c:pt idx="15">
                  <c:v>0.97035869585857248</c:v>
                </c:pt>
              </c:numCache>
            </c:numRef>
          </c:yVal>
        </c:ser>
        <c:axId val="96002048"/>
        <c:axId val="96003968"/>
      </c:scatterChart>
      <c:valAx>
        <c:axId val="96002048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96003968"/>
        <c:crosses val="autoZero"/>
        <c:crossBetween val="midCat"/>
        <c:majorUnit val="200"/>
      </c:valAx>
      <c:valAx>
        <c:axId val="96003968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96002048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X'!$D$21:$D$81</c:f>
              <c:numCache>
                <c:formatCode>0.00</c:formatCode>
                <c:ptCount val="61"/>
                <c:pt idx="0">
                  <c:v>0</c:v>
                </c:pt>
                <c:pt idx="1">
                  <c:v>1.6653345369377348E-16</c:v>
                </c:pt>
                <c:pt idx="2">
                  <c:v>9.8194689712727268E-8</c:v>
                </c:pt>
                <c:pt idx="3">
                  <c:v>7.59631124063187E-5</c:v>
                </c:pt>
                <c:pt idx="4">
                  <c:v>1.9760887182017628E-3</c:v>
                </c:pt>
                <c:pt idx="5">
                  <c:v>1.3165284528525887E-2</c:v>
                </c:pt>
                <c:pt idx="6">
                  <c:v>4.4338602480212923E-2</c:v>
                </c:pt>
                <c:pt idx="7">
                  <c:v>0.10116848100709262</c:v>
                </c:pt>
                <c:pt idx="8">
                  <c:v>0.18119404808652456</c:v>
                </c:pt>
                <c:pt idx="9">
                  <c:v>0.27656019345159921</c:v>
                </c:pt>
                <c:pt idx="10">
                  <c:v>0.37803530079636954</c:v>
                </c:pt>
                <c:pt idx="11">
                  <c:v>0.47770845014754143</c:v>
                </c:pt>
                <c:pt idx="12">
                  <c:v>0.57006016700664108</c:v>
                </c:pt>
                <c:pt idx="13">
                  <c:v>0.65196454415734084</c:v>
                </c:pt>
                <c:pt idx="14">
                  <c:v>0.72220618713263718</c:v>
                </c:pt>
                <c:pt idx="15">
                  <c:v>0.78088567156942446</c:v>
                </c:pt>
                <c:pt idx="16">
                  <c:v>0.82889411879318708</c:v>
                </c:pt>
                <c:pt idx="17">
                  <c:v>0.86751654928368749</c:v>
                </c:pt>
                <c:pt idx="18">
                  <c:v>0.89816390111925248</c:v>
                </c:pt>
                <c:pt idx="19">
                  <c:v>0.92220819859061864</c:v>
                </c:pt>
                <c:pt idx="20">
                  <c:v>0.94089412421307672</c:v>
                </c:pt>
                <c:pt idx="21">
                  <c:v>0.95530041527427823</c:v>
                </c:pt>
                <c:pt idx="22">
                  <c:v>0.9663322490542483</c:v>
                </c:pt>
                <c:pt idx="23">
                  <c:v>0.97473128177313417</c:v>
                </c:pt>
                <c:pt idx="24">
                  <c:v>0.98109405931020433</c:v>
                </c:pt>
                <c:pt idx="25">
                  <c:v>0.9858935049646903</c:v>
                </c:pt>
                <c:pt idx="26">
                  <c:v>0.98950015774754918</c:v>
                </c:pt>
                <c:pt idx="27">
                  <c:v>0.99220157170803025</c:v>
                </c:pt>
                <c:pt idx="28">
                  <c:v>0.99421911837580856</c:v>
                </c:pt>
                <c:pt idx="29">
                  <c:v>0.9957220843531368</c:v>
                </c:pt>
                <c:pt idx="30">
                  <c:v>0.99683918740207811</c:v>
                </c:pt>
                <c:pt idx="31">
                  <c:v>0.99766782506543927</c:v>
                </c:pt>
                <c:pt idx="32">
                  <c:v>0.99828138462473037</c:v>
                </c:pt>
                <c:pt idx="33">
                  <c:v>0.99873496159744868</c:v>
                </c:pt>
                <c:pt idx="34">
                  <c:v>0.9990697870301638</c:v>
                </c:pt>
                <c:pt idx="35">
                  <c:v>0.99931663041143648</c:v>
                </c:pt>
                <c:pt idx="36">
                  <c:v>0.99949839720794087</c:v>
                </c:pt>
                <c:pt idx="37">
                  <c:v>0.99963210170695904</c:v>
                </c:pt>
                <c:pt idx="38">
                  <c:v>0.99973035760026419</c:v>
                </c:pt>
                <c:pt idx="39">
                  <c:v>0.99980249994423731</c:v>
                </c:pt>
                <c:pt idx="40">
                  <c:v>0.99985542663328486</c:v>
                </c:pt>
                <c:pt idx="41">
                  <c:v>0.99989422756720303</c:v>
                </c:pt>
                <c:pt idx="42">
                  <c:v>0.99992265382912648</c:v>
                </c:pt>
                <c:pt idx="43">
                  <c:v>0.99994346667890732</c:v>
                </c:pt>
                <c:pt idx="44">
                  <c:v>0.99995869666334458</c:v>
                </c:pt>
                <c:pt idx="45">
                  <c:v>0.99996983558550401</c:v>
                </c:pt>
                <c:pt idx="46">
                  <c:v>0.99997797851120196</c:v>
                </c:pt>
                <c:pt idx="47">
                  <c:v>0.99998392865532715</c:v>
                </c:pt>
                <c:pt idx="48">
                  <c:v>0.99998827474653318</c:v>
                </c:pt>
                <c:pt idx="49">
                  <c:v>0.99999144802236162</c:v>
                </c:pt>
                <c:pt idx="50">
                  <c:v>0.99999376417172414</c:v>
                </c:pt>
                <c:pt idx="51">
                  <c:v>0.99999545416939783</c:v>
                </c:pt>
                <c:pt idx="52">
                  <c:v>0.99999668692379362</c:v>
                </c:pt>
                <c:pt idx="53">
                  <c:v>0.99999758589787402</c:v>
                </c:pt>
                <c:pt idx="54">
                  <c:v>0.9999982412978442</c:v>
                </c:pt>
                <c:pt idx="55">
                  <c:v>0.99999871900535608</c:v>
                </c:pt>
                <c:pt idx="56">
                  <c:v>0.99999906711923991</c:v>
                </c:pt>
                <c:pt idx="57">
                  <c:v>0.99999932074348252</c:v>
                </c:pt>
                <c:pt idx="58">
                  <c:v>0.99999950549007111</c:v>
                </c:pt>
                <c:pt idx="59">
                  <c:v>0.99999964004014708</c:v>
                </c:pt>
                <c:pt idx="60">
                  <c:v>0.99999973801587572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X'!$F$21:$F$81</c:f>
              <c:numCache>
                <c:formatCode>0.00</c:formatCode>
                <c:ptCount val="61"/>
                <c:pt idx="0">
                  <c:v>0</c:v>
                </c:pt>
                <c:pt idx="1">
                  <c:v>2.4794699626795591E-10</c:v>
                </c:pt>
                <c:pt idx="2">
                  <c:v>2.9263731101791816E-5</c:v>
                </c:pt>
                <c:pt idx="3">
                  <c:v>1.4836146073942127E-3</c:v>
                </c:pt>
                <c:pt idx="4">
                  <c:v>1.0597607224882233E-2</c:v>
                </c:pt>
                <c:pt idx="5">
                  <c:v>3.4304868010844758E-2</c:v>
                </c:pt>
                <c:pt idx="6">
                  <c:v>7.4505448138384667E-2</c:v>
                </c:pt>
                <c:pt idx="7">
                  <c:v>0.12861347296879933</c:v>
                </c:pt>
                <c:pt idx="8">
                  <c:v>0.19218058114540965</c:v>
                </c:pt>
                <c:pt idx="9">
                  <c:v>0.26073135018854193</c:v>
                </c:pt>
                <c:pt idx="10">
                  <c:v>0.33057175001934169</c:v>
                </c:pt>
                <c:pt idx="11">
                  <c:v>0.39898232575864045</c:v>
                </c:pt>
                <c:pt idx="12">
                  <c:v>0.46413359613455168</c:v>
                </c:pt>
                <c:pt idx="13">
                  <c:v>0.52491068978610345</c:v>
                </c:pt>
                <c:pt idx="14">
                  <c:v>0.58073196223093904</c:v>
                </c:pt>
                <c:pt idx="15">
                  <c:v>0.63139337926545824</c:v>
                </c:pt>
                <c:pt idx="16">
                  <c:v>0.67694613525287206</c:v>
                </c:pt>
                <c:pt idx="17">
                  <c:v>0.71760516030097554</c:v>
                </c:pt>
                <c:pt idx="18">
                  <c:v>0.75368306594932255</c:v>
                </c:pt>
                <c:pt idx="19">
                  <c:v>0.78554378676137793</c:v>
                </c:pt>
                <c:pt idx="20">
                  <c:v>0.81357091371856705</c:v>
                </c:pt>
                <c:pt idx="21">
                  <c:v>0.8381467402632693</c:v>
                </c:pt>
                <c:pt idx="22">
                  <c:v>0.85963886500090825</c:v>
                </c:pt>
                <c:pt idx="23">
                  <c:v>0.87839264587783694</c:v>
                </c:pt>
                <c:pt idx="24">
                  <c:v>0.8947262874148183</c:v>
                </c:pt>
                <c:pt idx="25">
                  <c:v>0.90892967418532977</c:v>
                </c:pt>
                <c:pt idx="26">
                  <c:v>0.92126408706381535</c:v>
                </c:pt>
                <c:pt idx="27">
                  <c:v>0.93196320864726601</c:v>
                </c:pt>
                <c:pt idx="28">
                  <c:v>0.94123477102239206</c:v>
                </c:pt>
                <c:pt idx="29">
                  <c:v>0.94926253183217646</c:v>
                </c:pt>
                <c:pt idx="30">
                  <c:v>0.95620833275935491</c:v>
                </c:pt>
                <c:pt idx="31">
                  <c:v>0.9622142440941337</c:v>
                </c:pt>
                <c:pt idx="32">
                  <c:v>0.96740466095662847</c:v>
                </c:pt>
                <c:pt idx="33">
                  <c:v>0.97188822722435886</c:v>
                </c:pt>
                <c:pt idx="34">
                  <c:v>0.97575963364177742</c:v>
                </c:pt>
                <c:pt idx="35">
                  <c:v>0.97910129521522971</c:v>
                </c:pt>
                <c:pt idx="36">
                  <c:v>0.98198481778249536</c:v>
                </c:pt>
                <c:pt idx="37">
                  <c:v>0.98447235876973427</c:v>
                </c:pt>
                <c:pt idx="38">
                  <c:v>0.98661780265902443</c:v>
                </c:pt>
                <c:pt idx="39">
                  <c:v>0.98846782741842065</c:v>
                </c:pt>
                <c:pt idx="40">
                  <c:v>0.99006283855219535</c:v>
                </c:pt>
                <c:pt idx="41">
                  <c:v>0.9914377821924345</c:v>
                </c:pt>
                <c:pt idx="42">
                  <c:v>0.99262286948622713</c:v>
                </c:pt>
                <c:pt idx="43">
                  <c:v>0.99364420325909264</c:v>
                </c:pt>
                <c:pt idx="44">
                  <c:v>0.99452432854034023</c:v>
                </c:pt>
                <c:pt idx="45">
                  <c:v>0.99528270720384426</c:v>
                </c:pt>
                <c:pt idx="46">
                  <c:v>0.99593613591165941</c:v>
                </c:pt>
                <c:pt idx="47">
                  <c:v>0.99649910634754146</c:v>
                </c:pt>
                <c:pt idx="48">
                  <c:v>0.99698411814679877</c:v>
                </c:pt>
                <c:pt idx="49">
                  <c:v>0.99740195111739838</c:v>
                </c:pt>
                <c:pt idx="50">
                  <c:v>0.99776189887708788</c:v>
                </c:pt>
                <c:pt idx="51">
                  <c:v>0.99807197322793439</c:v>
                </c:pt>
                <c:pt idx="52">
                  <c:v>0.99833907973013658</c:v>
                </c:pt>
                <c:pt idx="53">
                  <c:v>0.99856916969918508</c:v>
                </c:pt>
                <c:pt idx="54">
                  <c:v>0.99876737151200301</c:v>
                </c:pt>
                <c:pt idx="55">
                  <c:v>0.9989381039904659</c:v>
                </c:pt>
                <c:pt idx="56">
                  <c:v>0.9990851742263307</c:v>
                </c:pt>
                <c:pt idx="57">
                  <c:v>0.99921186223124714</c:v>
                </c:pt>
                <c:pt idx="58">
                  <c:v>0.99932099347136838</c:v>
                </c:pt>
                <c:pt idx="59">
                  <c:v>0.99941500193258248</c:v>
                </c:pt>
                <c:pt idx="60">
                  <c:v>0.99949598423332342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X'!$J$21:$J$81</c:f>
              <c:numCache>
                <c:formatCode>0.00</c:formatCode>
                <c:ptCount val="61"/>
                <c:pt idx="0">
                  <c:v>0</c:v>
                </c:pt>
                <c:pt idx="1">
                  <c:v>4.9891929476686414E-10</c:v>
                </c:pt>
                <c:pt idx="2">
                  <c:v>4.0144470859260213E-5</c:v>
                </c:pt>
                <c:pt idx="3">
                  <c:v>1.7938993765004296E-3</c:v>
                </c:pt>
                <c:pt idx="4">
                  <c:v>1.204322504104849E-2</c:v>
                </c:pt>
                <c:pt idx="5">
                  <c:v>3.7591425029828041E-2</c:v>
                </c:pt>
                <c:pt idx="6">
                  <c:v>7.9740602377144254E-2</c:v>
                </c:pt>
                <c:pt idx="7">
                  <c:v>0.13542684594285742</c:v>
                </c:pt>
                <c:pt idx="8">
                  <c:v>0.19999833876329451</c:v>
                </c:pt>
                <c:pt idx="9">
                  <c:v>0.26897722223554282</c:v>
                </c:pt>
                <c:pt idx="10">
                  <c:v>0.3387667150071495</c:v>
                </c:pt>
                <c:pt idx="11">
                  <c:v>0.40677515590253044</c:v>
                </c:pt>
                <c:pt idx="12">
                  <c:v>0.47129500000220714</c:v>
                </c:pt>
                <c:pt idx="13">
                  <c:v>0.53131247383851443</c:v>
                </c:pt>
                <c:pt idx="14">
                  <c:v>0.58632277253410958</c:v>
                </c:pt>
                <c:pt idx="15">
                  <c:v>0.63617638464776949</c:v>
                </c:pt>
                <c:pt idx="16">
                  <c:v>0.6809606188260513</c:v>
                </c:pt>
                <c:pt idx="17">
                  <c:v>0.72091230987431287</c:v>
                </c:pt>
                <c:pt idx="18">
                  <c:v>0.75635553141115064</c:v>
                </c:pt>
                <c:pt idx="19">
                  <c:v>0.7876583299942872</c:v>
                </c:pt>
                <c:pt idx="20">
                  <c:v>0.81520346352351591</c:v>
                </c:pt>
                <c:pt idx="21">
                  <c:v>0.83936925637611004</c:v>
                </c:pt>
                <c:pt idx="22">
                  <c:v>0.86051748605838096</c:v>
                </c:pt>
                <c:pt idx="23">
                  <c:v>0.87898679042755024</c:v>
                </c:pt>
                <c:pt idx="24">
                  <c:v>0.89508837313797562</c:v>
                </c:pt>
                <c:pt idx="25">
                  <c:v>0.90910524129457204</c:v>
                </c:pt>
                <c:pt idx="26">
                  <c:v>0.92129218666609736</c:v>
                </c:pt>
                <c:pt idx="27">
                  <c:v>0.93187693539026017</c:v>
                </c:pt>
                <c:pt idx="28">
                  <c:v>0.94106186513075984</c:v>
                </c:pt>
                <c:pt idx="29">
                  <c:v>0.94902600013645966</c:v>
                </c:pt>
                <c:pt idx="30">
                  <c:v>0.95592705367767095</c:v>
                </c:pt>
                <c:pt idx="31">
                  <c:v>0.96190353632290404</c:v>
                </c:pt>
                <c:pt idx="32">
                  <c:v>0.96707680597538648</c:v>
                </c:pt>
                <c:pt idx="33">
                  <c:v>0.97155293867232539</c:v>
                </c:pt>
                <c:pt idx="34">
                  <c:v>0.97542447244396613</c:v>
                </c:pt>
                <c:pt idx="35">
                  <c:v>0.97877203394889389</c:v>
                </c:pt>
                <c:pt idx="36">
                  <c:v>0.98166575478577434</c:v>
                </c:pt>
                <c:pt idx="37">
                  <c:v>0.98416658874065743</c:v>
                </c:pt>
                <c:pt idx="38">
                  <c:v>0.98632744585630772</c:v>
                </c:pt>
                <c:pt idx="39">
                  <c:v>0.98819422368531362</c:v>
                </c:pt>
                <c:pt idx="40">
                  <c:v>0.98980671014469568</c:v>
                </c:pt>
                <c:pt idx="41">
                  <c:v>0.99119936880321258</c:v>
                </c:pt>
                <c:pt idx="42">
                  <c:v>0.99240204025103795</c:v>
                </c:pt>
                <c:pt idx="43">
                  <c:v>0.99344054855393016</c:v>
                </c:pt>
                <c:pt idx="44">
                  <c:v>0.99433723495561332</c:v>
                </c:pt>
                <c:pt idx="45">
                  <c:v>0.99511141784851354</c:v>
                </c:pt>
                <c:pt idx="46">
                  <c:v>0.99577979891001522</c:v>
                </c:pt>
                <c:pt idx="47">
                  <c:v>0.99635681323142888</c:v>
                </c:pt>
                <c:pt idx="48">
                  <c:v>0.99685493390313062</c:v>
                </c:pt>
                <c:pt idx="49">
                  <c:v>0.99728493747718705</c:v>
                </c:pt>
                <c:pt idx="50">
                  <c:v>0.99765613182676782</c:v>
                </c:pt>
                <c:pt idx="51">
                  <c:v>0.99797655606925295</c:v>
                </c:pt>
                <c:pt idx="52">
                  <c:v>0.9982531524161723</c:v>
                </c:pt>
                <c:pt idx="53">
                  <c:v>0.9984919152131233</c:v>
                </c:pt>
                <c:pt idx="54">
                  <c:v>0.99869801989815232</c:v>
                </c:pt>
                <c:pt idx="55">
                  <c:v>0.99887593454137402</c:v>
                </c:pt>
                <c:pt idx="56">
                  <c:v>0.999029516286287</c:v>
                </c:pt>
                <c:pt idx="57">
                  <c:v>0.99916209467474115</c:v>
                </c:pt>
                <c:pt idx="58">
                  <c:v>0.99927654384652942</c:v>
                </c:pt>
                <c:pt idx="59">
                  <c:v>0.99937534451923171</c:v>
                </c:pt>
                <c:pt idx="60">
                  <c:v>0.99946063794098428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X'!$O$21:$O$81</c:f>
              <c:numCache>
                <c:formatCode>0.00</c:formatCode>
                <c:ptCount val="61"/>
                <c:pt idx="0">
                  <c:v>0</c:v>
                </c:pt>
                <c:pt idx="1">
                  <c:v>3.428923811554796E-13</c:v>
                </c:pt>
                <c:pt idx="2">
                  <c:v>2.0316951721000009E-6</c:v>
                </c:pt>
                <c:pt idx="3">
                  <c:v>3.6460316003622534E-4</c:v>
                </c:pt>
                <c:pt idx="4">
                  <c:v>4.7563659088607491E-3</c:v>
                </c:pt>
                <c:pt idx="5">
                  <c:v>2.1601812615880345E-2</c:v>
                </c:pt>
                <c:pt idx="6">
                  <c:v>5.7749870736774178E-2</c:v>
                </c:pt>
                <c:pt idx="7">
                  <c:v>0.11396575266801207</c:v>
                </c:pt>
                <c:pt idx="8">
                  <c:v>0.18603871454018348</c:v>
                </c:pt>
                <c:pt idx="9">
                  <c:v>0.26771119853637793</c:v>
                </c:pt>
                <c:pt idx="10">
                  <c:v>0.35288719275246194</c:v>
                </c:pt>
                <c:pt idx="11">
                  <c:v>0.43669643390638968</c:v>
                </c:pt>
                <c:pt idx="12">
                  <c:v>0.51575816006656061</c:v>
                </c:pt>
                <c:pt idx="13">
                  <c:v>0.58803812662489885</c:v>
                </c:pt>
                <c:pt idx="14">
                  <c:v>0.65255798580737256</c:v>
                </c:pt>
                <c:pt idx="15">
                  <c:v>0.70909203109678187</c:v>
                </c:pt>
                <c:pt idx="16">
                  <c:v>0.75790803288026776</c:v>
                </c:pt>
                <c:pt idx="17">
                  <c:v>0.79956757381395438</c:v>
                </c:pt>
                <c:pt idx="18">
                  <c:v>0.83478260369466561</c:v>
                </c:pt>
                <c:pt idx="19">
                  <c:v>0.86431808161964552</c:v>
                </c:pt>
                <c:pt idx="20">
                  <c:v>0.88893016338536823</c:v>
                </c:pt>
                <c:pt idx="21">
                  <c:v>0.90932859219925244</c:v>
                </c:pt>
                <c:pt idx="22">
                  <c:v>0.92615770885702664</c:v>
                </c:pt>
                <c:pt idx="23">
                  <c:v>0.93998833032137663</c:v>
                </c:pt>
                <c:pt idx="24">
                  <c:v>0.95131709175047863</c:v>
                </c:pt>
                <c:pt idx="25">
                  <c:v>0.96057018582873632</c:v>
                </c:pt>
                <c:pt idx="26">
                  <c:v>0.96810933513135278</c:v>
                </c:pt>
                <c:pt idx="27">
                  <c:v>0.97423889847567446</c:v>
                </c:pt>
                <c:pt idx="28">
                  <c:v>0.979213144921113</c:v>
                </c:pt>
                <c:pt idx="29">
                  <c:v>0.98324323994177465</c:v>
                </c:pt>
                <c:pt idx="30">
                  <c:v>0.98650370888855698</c:v>
                </c:pt>
                <c:pt idx="31">
                  <c:v>0.98913818414325094</c:v>
                </c:pt>
                <c:pt idx="32">
                  <c:v>0.99126446848665117</c:v>
                </c:pt>
                <c:pt idx="33">
                  <c:v>0.99297888182990557</c:v>
                </c:pt>
                <c:pt idx="34">
                  <c:v>0.9943599811258248</c:v>
                </c:pt>
                <c:pt idx="35">
                  <c:v>0.99547168742674685</c:v>
                </c:pt>
                <c:pt idx="36">
                  <c:v>0.99636591375798123</c:v>
                </c:pt>
                <c:pt idx="37">
                  <c:v>0.99708474787275325</c:v>
                </c:pt>
                <c:pt idx="38">
                  <c:v>0.99766226127564916</c:v>
                </c:pt>
                <c:pt idx="39">
                  <c:v>0.99812599838511973</c:v>
                </c:pt>
                <c:pt idx="40">
                  <c:v>0.99849820157933666</c:v>
                </c:pt>
                <c:pt idx="41">
                  <c:v>0.99879681288000643</c:v>
                </c:pt>
                <c:pt idx="42">
                  <c:v>0.99903629196733168</c:v>
                </c:pt>
                <c:pt idx="43">
                  <c:v>0.99922828238452732</c:v>
                </c:pt>
                <c:pt idx="44">
                  <c:v>0.9993821531792817</c:v>
                </c:pt>
                <c:pt idx="45">
                  <c:v>0.99950543801274139</c:v>
                </c:pt>
                <c:pt idx="46">
                  <c:v>0.99960419121665767</c:v>
                </c:pt>
                <c:pt idx="47">
                  <c:v>0.99968327562536929</c:v>
                </c:pt>
                <c:pt idx="48">
                  <c:v>0.99974659516567399</c:v>
                </c:pt>
                <c:pt idx="49">
                  <c:v>0.99979728256825795</c:v>
                </c:pt>
                <c:pt idx="50">
                  <c:v>0.99983785071296583</c:v>
                </c:pt>
                <c:pt idx="51">
                  <c:v>0.9998703145475164</c:v>
                </c:pt>
                <c:pt idx="52">
                  <c:v>0.99989628922190499</c:v>
                </c:pt>
                <c:pt idx="53">
                  <c:v>0.99991706904157018</c:v>
                </c:pt>
                <c:pt idx="54">
                  <c:v>0.99993369090353568</c:v>
                </c:pt>
                <c:pt idx="55">
                  <c:v>0.99994698529637249</c:v>
                </c:pt>
                <c:pt idx="56">
                  <c:v>0.99995761723614807</c:v>
                </c:pt>
                <c:pt idx="57">
                  <c:v>0.99996611912721955</c:v>
                </c:pt>
                <c:pt idx="58">
                  <c:v>0.99997291712676706</c:v>
                </c:pt>
                <c:pt idx="59">
                  <c:v>0.99997835228930421</c:v>
                </c:pt>
                <c:pt idx="60">
                  <c:v>0.99998269751887936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X'!$B$21:$B$81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X'!$U$21:$U$81</c:f>
              <c:numCache>
                <c:formatCode>0.00</c:formatCode>
                <c:ptCount val="61"/>
                <c:pt idx="0">
                  <c:v>0</c:v>
                </c:pt>
                <c:pt idx="1">
                  <c:v>7.3024967739421243E-9</c:v>
                </c:pt>
                <c:pt idx="2">
                  <c:v>8.7097325958795935E-5</c:v>
                </c:pt>
                <c:pt idx="3">
                  <c:v>2.1280226220491416E-3</c:v>
                </c:pt>
                <c:pt idx="4">
                  <c:v>1.0814848423694012E-2</c:v>
                </c:pt>
                <c:pt idx="5">
                  <c:v>2.9082943289609586E-2</c:v>
                </c:pt>
                <c:pt idx="6">
                  <c:v>5.666148245994107E-2</c:v>
                </c:pt>
                <c:pt idx="7">
                  <c:v>9.1619488610008848E-2</c:v>
                </c:pt>
                <c:pt idx="8">
                  <c:v>0.13167758740319047</c:v>
                </c:pt>
                <c:pt idx="9">
                  <c:v>0.1748015481610935</c:v>
                </c:pt>
                <c:pt idx="10">
                  <c:v>0.21937493050762416</c:v>
                </c:pt>
                <c:pt idx="11">
                  <c:v>0.26419056546615494</c:v>
                </c:pt>
                <c:pt idx="12">
                  <c:v>0.30838467298082906</c:v>
                </c:pt>
                <c:pt idx="13">
                  <c:v>0.35136166011616221</c:v>
                </c:pt>
                <c:pt idx="14">
                  <c:v>0.39272791135991114</c:v>
                </c:pt>
                <c:pt idx="15">
                  <c:v>0.43223860540885251</c:v>
                </c:pt>
                <c:pt idx="16">
                  <c:v>0.46975687865399651</c:v>
                </c:pt>
                <c:pt idx="17">
                  <c:v>0.50522318735850091</c:v>
                </c:pt>
                <c:pt idx="18">
                  <c:v>0.53863261675611052</c:v>
                </c:pt>
                <c:pt idx="19">
                  <c:v>0.57001820306522966</c:v>
                </c:pt>
                <c:pt idx="20">
                  <c:v>0.59943873499331779</c:v>
                </c:pt>
                <c:pt idx="21">
                  <c:v>0.62696986539127997</c:v>
                </c:pt>
                <c:pt idx="22">
                  <c:v>0.65269766365199822</c:v>
                </c:pt>
                <c:pt idx="23">
                  <c:v>0.6767139583585603</c:v>
                </c:pt>
                <c:pt idx="24">
                  <c:v>0.69911300152540234</c:v>
                </c:pt>
                <c:pt idx="25">
                  <c:v>0.71998910195374044</c:v>
                </c:pt>
                <c:pt idx="26">
                  <c:v>0.7394349658903111</c:v>
                </c:pt>
                <c:pt idx="27">
                  <c:v>0.75754057078307069</c:v>
                </c:pt>
                <c:pt idx="28">
                  <c:v>0.77439241577423124</c:v>
                </c:pt>
                <c:pt idx="29">
                  <c:v>0.79007306229635199</c:v>
                </c:pt>
                <c:pt idx="30">
                  <c:v>0.80466085877194082</c:v>
                </c:pt>
                <c:pt idx="31">
                  <c:v>0.81822984670801091</c:v>
                </c:pt>
                <c:pt idx="32">
                  <c:v>0.83084974542471413</c:v>
                </c:pt>
                <c:pt idx="33">
                  <c:v>0.84258589119827676</c:v>
                </c:pt>
                <c:pt idx="34">
                  <c:v>0.85349992193710245</c:v>
                </c:pt>
                <c:pt idx="35">
                  <c:v>0.86364903509134328</c:v>
                </c:pt>
                <c:pt idx="36">
                  <c:v>0.8730868403695341</c:v>
                </c:pt>
                <c:pt idx="37">
                  <c:v>0.8818632617057276</c:v>
                </c:pt>
                <c:pt idx="38">
                  <c:v>0.89002492559347179</c:v>
                </c:pt>
                <c:pt idx="39">
                  <c:v>0.89761517252947232</c:v>
                </c:pt>
                <c:pt idx="40">
                  <c:v>0.90467435900445048</c:v>
                </c:pt>
                <c:pt idx="41">
                  <c:v>0.91124001921963393</c:v>
                </c:pt>
                <c:pt idx="42">
                  <c:v>0.91734704828477076</c:v>
                </c:pt>
                <c:pt idx="43">
                  <c:v>0.92302789233225124</c:v>
                </c:pt>
                <c:pt idx="44">
                  <c:v>0.92831265588498058</c:v>
                </c:pt>
                <c:pt idx="45">
                  <c:v>0.93322934639969668</c:v>
                </c:pt>
                <c:pt idx="46">
                  <c:v>0.9378039773229373</c:v>
                </c:pt>
                <c:pt idx="47">
                  <c:v>0.94206067370063906</c:v>
                </c:pt>
                <c:pt idx="48">
                  <c:v>0.94602188253873765</c:v>
                </c:pt>
                <c:pt idx="49">
                  <c:v>0.94970841027744801</c:v>
                </c:pt>
                <c:pt idx="50">
                  <c:v>0.95313961385140344</c:v>
                </c:pt>
                <c:pt idx="51">
                  <c:v>0.95633344198634451</c:v>
                </c:pt>
                <c:pt idx="52">
                  <c:v>0.95930656744597986</c:v>
                </c:pt>
                <c:pt idx="53">
                  <c:v>0.96207449007588286</c:v>
                </c:pt>
                <c:pt idx="54">
                  <c:v>0.96465158730154099</c:v>
                </c:pt>
                <c:pt idx="55">
                  <c:v>0.96705121524945303</c:v>
                </c:pt>
                <c:pt idx="56">
                  <c:v>0.96928579228194656</c:v>
                </c:pt>
                <c:pt idx="57">
                  <c:v>0.97136684051653355</c:v>
                </c:pt>
                <c:pt idx="58">
                  <c:v>0.97330506895276914</c:v>
                </c:pt>
                <c:pt idx="59">
                  <c:v>0.97511042447403329</c:v>
                </c:pt>
                <c:pt idx="60">
                  <c:v>0.97679215771332095</c:v>
                </c:pt>
              </c:numCache>
            </c:numRef>
          </c:yVal>
        </c:ser>
        <c:axId val="56390400"/>
        <c:axId val="56392320"/>
      </c:scatterChart>
      <c:valAx>
        <c:axId val="5639040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56392320"/>
        <c:crosses val="autoZero"/>
        <c:crossBetween val="midCat"/>
        <c:majorUnit val="200"/>
      </c:valAx>
      <c:valAx>
        <c:axId val="5639232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5639040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XI'!$V$14:$AK$14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41</c:v>
                </c:pt>
                <c:pt idx="2">
                  <c:v>81</c:v>
                </c:pt>
                <c:pt idx="3">
                  <c:v>106</c:v>
                </c:pt>
                <c:pt idx="4">
                  <c:v>126</c:v>
                </c:pt>
                <c:pt idx="5">
                  <c:v>146</c:v>
                </c:pt>
                <c:pt idx="6">
                  <c:v>156</c:v>
                </c:pt>
                <c:pt idx="7">
                  <c:v>176</c:v>
                </c:pt>
                <c:pt idx="8">
                  <c:v>196</c:v>
                </c:pt>
                <c:pt idx="9">
                  <c:v>216</c:v>
                </c:pt>
                <c:pt idx="10">
                  <c:v>236</c:v>
                </c:pt>
                <c:pt idx="11">
                  <c:v>266</c:v>
                </c:pt>
                <c:pt idx="12">
                  <c:v>306</c:v>
                </c:pt>
                <c:pt idx="13">
                  <c:v>371</c:v>
                </c:pt>
                <c:pt idx="14">
                  <c:v>466</c:v>
                </c:pt>
                <c:pt idx="15">
                  <c:v>571</c:v>
                </c:pt>
              </c:numCache>
            </c:numRef>
          </c:xVal>
          <c:yVal>
            <c:numRef>
              <c:f>'SV XI'!$V$15:$AK$15</c:f>
              <c:numCache>
                <c:formatCode>0.0</c:formatCode>
                <c:ptCount val="16"/>
                <c:pt idx="0">
                  <c:v>0</c:v>
                </c:pt>
                <c:pt idx="1">
                  <c:v>9.2104354233346394E-3</c:v>
                </c:pt>
                <c:pt idx="2">
                  <c:v>1.995594341722505E-2</c:v>
                </c:pt>
                <c:pt idx="3">
                  <c:v>0.13431884992363016</c:v>
                </c:pt>
                <c:pt idx="4">
                  <c:v>0.39144350549172213</c:v>
                </c:pt>
                <c:pt idx="5">
                  <c:v>0.64626555220398052</c:v>
                </c:pt>
                <c:pt idx="6">
                  <c:v>0.71611135416426819</c:v>
                </c:pt>
                <c:pt idx="7">
                  <c:v>0.81051831725344825</c:v>
                </c:pt>
                <c:pt idx="8">
                  <c:v>0.87115368379040126</c:v>
                </c:pt>
                <c:pt idx="9">
                  <c:v>0.91106557062485138</c:v>
                </c:pt>
                <c:pt idx="10">
                  <c:v>0.95404760260041299</c:v>
                </c:pt>
                <c:pt idx="11">
                  <c:v>0.99702963457597471</c:v>
                </c:pt>
                <c:pt idx="12">
                  <c:v>1.022358331990145</c:v>
                </c:pt>
                <c:pt idx="13">
                  <c:v>0.98858673543791786</c:v>
                </c:pt>
                <c:pt idx="14">
                  <c:v>1.0131478965668104</c:v>
                </c:pt>
                <c:pt idx="15">
                  <c:v>1.0047049974287536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XI'!$V$17:$AK$17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XI'!$V$19:$AK$19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0.14590373761929717</c:v>
                </c:pt>
                <c:pt idx="3">
                  <c:v>0.35567772804975478</c:v>
                </c:pt>
                <c:pt idx="4">
                  <c:v>0.65958715241686794</c:v>
                </c:pt>
                <c:pt idx="5">
                  <c:v>0.7554337648504007</c:v>
                </c:pt>
                <c:pt idx="6">
                  <c:v>0.85330080490675275</c:v>
                </c:pt>
                <c:pt idx="7">
                  <c:v>0.88671001881265521</c:v>
                </c:pt>
                <c:pt idx="8">
                  <c:v>0.94707029404437737</c:v>
                </c:pt>
                <c:pt idx="9">
                  <c:v>0.92952556029928446</c:v>
                </c:pt>
                <c:pt idx="10">
                  <c:v>1.0048483390744862</c:v>
                </c:pt>
                <c:pt idx="11">
                  <c:v>1.0076831227289518</c:v>
                </c:pt>
                <c:pt idx="12">
                  <c:v>1.0154865090068808</c:v>
                </c:pt>
                <c:pt idx="13">
                  <c:v>1.0451641167930865</c:v>
                </c:pt>
                <c:pt idx="14">
                  <c:v>1.0533334478700467</c:v>
                </c:pt>
                <c:pt idx="15">
                  <c:v>1.0170327546365894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XI'!$V$17:$AK$17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XI'!$V$23:$AK$23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0.10796888504753674</c:v>
                </c:pt>
                <c:pt idx="3">
                  <c:v>0.27557476231633538</c:v>
                </c:pt>
                <c:pt idx="4">
                  <c:v>0.5486603284356093</c:v>
                </c:pt>
                <c:pt idx="5">
                  <c:v>0.66665514261019876</c:v>
                </c:pt>
                <c:pt idx="6">
                  <c:v>0.79374243733794303</c:v>
                </c:pt>
                <c:pt idx="7">
                  <c:v>0.80954191875540182</c:v>
                </c:pt>
                <c:pt idx="8">
                  <c:v>0.86917891097666378</c:v>
                </c:pt>
                <c:pt idx="9">
                  <c:v>0.87429559204840102</c:v>
                </c:pt>
                <c:pt idx="10">
                  <c:v>0.98382022471910102</c:v>
                </c:pt>
                <c:pt idx="11">
                  <c:v>0.96311149524632678</c:v>
                </c:pt>
                <c:pt idx="12">
                  <c:v>1.0272082973206569</c:v>
                </c:pt>
                <c:pt idx="13">
                  <c:v>1.0398962834917891</c:v>
                </c:pt>
                <c:pt idx="14">
                  <c:v>1.073535004321521</c:v>
                </c:pt>
                <c:pt idx="15">
                  <c:v>1.0347796024200517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XI'!$V$17:$AK$17</c:f>
              <c:numCache>
                <c:formatCode>0</c:formatCode>
                <c:ptCount val="16"/>
                <c:pt idx="0">
                  <c:v>27.5</c:v>
                </c:pt>
                <c:pt idx="1">
                  <c:v>72.5</c:v>
                </c:pt>
                <c:pt idx="2">
                  <c:v>112.5</c:v>
                </c:pt>
                <c:pt idx="3">
                  <c:v>132.5</c:v>
                </c:pt>
                <c:pt idx="4">
                  <c:v>162.5</c:v>
                </c:pt>
                <c:pt idx="5">
                  <c:v>182.5</c:v>
                </c:pt>
                <c:pt idx="6">
                  <c:v>222.5</c:v>
                </c:pt>
                <c:pt idx="7">
                  <c:v>242.5</c:v>
                </c:pt>
                <c:pt idx="8">
                  <c:v>272.5</c:v>
                </c:pt>
                <c:pt idx="9">
                  <c:v>292.5</c:v>
                </c:pt>
                <c:pt idx="10">
                  <c:v>332.5</c:v>
                </c:pt>
                <c:pt idx="11">
                  <c:v>382.5</c:v>
                </c:pt>
                <c:pt idx="12">
                  <c:v>422.5</c:v>
                </c:pt>
                <c:pt idx="13">
                  <c:v>482.5</c:v>
                </c:pt>
                <c:pt idx="14">
                  <c:v>542.5</c:v>
                </c:pt>
                <c:pt idx="15">
                  <c:v>592.5</c:v>
                </c:pt>
              </c:numCache>
            </c:numRef>
          </c:xVal>
          <c:yVal>
            <c:numRef>
              <c:f>'SV XI'!$V$28:$AK$28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0.11919463087248322</c:v>
                </c:pt>
                <c:pt idx="3">
                  <c:v>0</c:v>
                </c:pt>
                <c:pt idx="4">
                  <c:v>0.67489932885906034</c:v>
                </c:pt>
                <c:pt idx="5">
                  <c:v>0.74013422818791952</c:v>
                </c:pt>
                <c:pt idx="6">
                  <c:v>0.82953020134228184</c:v>
                </c:pt>
                <c:pt idx="7">
                  <c:v>0.85932885906040268</c:v>
                </c:pt>
                <c:pt idx="8">
                  <c:v>0.9132885906040269</c:v>
                </c:pt>
                <c:pt idx="9">
                  <c:v>0.89879194630872472</c:v>
                </c:pt>
                <c:pt idx="10">
                  <c:v>1.0026845637583892</c:v>
                </c:pt>
                <c:pt idx="11">
                  <c:v>0.99302013422818791</c:v>
                </c:pt>
                <c:pt idx="12">
                  <c:v>1.0228187919463088</c:v>
                </c:pt>
                <c:pt idx="13">
                  <c:v>1.0574496644295301</c:v>
                </c:pt>
                <c:pt idx="14">
                  <c:v>1.0727516778523489</c:v>
                </c:pt>
                <c:pt idx="15">
                  <c:v>1.0477852348993288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XI'!$V$34:$AK$34</c:f>
              <c:numCache>
                <c:formatCode>0</c:formatCode>
                <c:ptCount val="16"/>
                <c:pt idx="0">
                  <c:v>61.5</c:v>
                </c:pt>
                <c:pt idx="1">
                  <c:v>86.5</c:v>
                </c:pt>
                <c:pt idx="2">
                  <c:v>121.5</c:v>
                </c:pt>
                <c:pt idx="3">
                  <c:v>141.5</c:v>
                </c:pt>
                <c:pt idx="4">
                  <c:v>171.5</c:v>
                </c:pt>
                <c:pt idx="5">
                  <c:v>191.5</c:v>
                </c:pt>
                <c:pt idx="6">
                  <c:v>231.5</c:v>
                </c:pt>
                <c:pt idx="7">
                  <c:v>261.5</c:v>
                </c:pt>
                <c:pt idx="8">
                  <c:v>281.5</c:v>
                </c:pt>
                <c:pt idx="9">
                  <c:v>311.5</c:v>
                </c:pt>
                <c:pt idx="10">
                  <c:v>341.5</c:v>
                </c:pt>
                <c:pt idx="11">
                  <c:v>391.5</c:v>
                </c:pt>
                <c:pt idx="12">
                  <c:v>431.5</c:v>
                </c:pt>
                <c:pt idx="13">
                  <c:v>501.5</c:v>
                </c:pt>
                <c:pt idx="14">
                  <c:v>551.5</c:v>
                </c:pt>
                <c:pt idx="15">
                  <c:v>600</c:v>
                </c:pt>
              </c:numCache>
            </c:numRef>
          </c:xVal>
          <c:yVal>
            <c:numRef>
              <c:f>'SV XI'!$V$35:$AK$35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8.6924803591470257E-2</c:v>
                </c:pt>
                <c:pt idx="3">
                  <c:v>0.26616161616161615</c:v>
                </c:pt>
                <c:pt idx="4">
                  <c:v>0.4494949494949495</c:v>
                </c:pt>
                <c:pt idx="5">
                  <c:v>0.59797979797979794</c:v>
                </c:pt>
                <c:pt idx="6">
                  <c:v>0.63024691358024687</c:v>
                </c:pt>
                <c:pt idx="7">
                  <c:v>0.74399551066217728</c:v>
                </c:pt>
                <c:pt idx="8">
                  <c:v>0.73265993265993257</c:v>
                </c:pt>
                <c:pt idx="9">
                  <c:v>0.77923681257014588</c:v>
                </c:pt>
                <c:pt idx="10">
                  <c:v>0.82418630751964084</c:v>
                </c:pt>
                <c:pt idx="11">
                  <c:v>0.87716049382716044</c:v>
                </c:pt>
                <c:pt idx="12">
                  <c:v>0.94478114478114472</c:v>
                </c:pt>
                <c:pt idx="13">
                  <c:v>0.91975308641975306</c:v>
                </c:pt>
                <c:pt idx="14">
                  <c:v>0.92323232323232329</c:v>
                </c:pt>
                <c:pt idx="15">
                  <c:v>0.96184062850729513</c:v>
                </c:pt>
              </c:numCache>
            </c:numRef>
          </c:yVal>
        </c:ser>
        <c:axId val="73086080"/>
        <c:axId val="73088000"/>
      </c:scatterChart>
      <c:valAx>
        <c:axId val="73086080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3088000"/>
        <c:crosses val="autoZero"/>
        <c:crossBetween val="midCat"/>
        <c:majorUnit val="200"/>
      </c:valAx>
      <c:valAx>
        <c:axId val="7308800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73086080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XI'!$B$21:$B$81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1.7547074904200599E-13</c:v>
                </c:pt>
                <c:pt idx="3">
                  <c:v>2.9795428568846202E-8</c:v>
                </c:pt>
                <c:pt idx="4">
                  <c:v>1.0939880256799484E-5</c:v>
                </c:pt>
                <c:pt idx="5">
                  <c:v>3.4316883681406729E-4</c:v>
                </c:pt>
                <c:pt idx="6">
                  <c:v>3.1427939898382995E-3</c:v>
                </c:pt>
                <c:pt idx="7">
                  <c:v>1.4250389408130225E-2</c:v>
                </c:pt>
                <c:pt idx="8">
                  <c:v>4.1698546494628119E-2</c:v>
                </c:pt>
                <c:pt idx="9">
                  <c:v>9.1282433837918286E-2</c:v>
                </c:pt>
                <c:pt idx="10">
                  <c:v>0.1634268244466815</c:v>
                </c:pt>
                <c:pt idx="11">
                  <c:v>0.25333489438444234</c:v>
                </c:pt>
                <c:pt idx="12">
                  <c:v>0.35327964872665496</c:v>
                </c:pt>
                <c:pt idx="13">
                  <c:v>0.45517307578976596</c:v>
                </c:pt>
                <c:pt idx="14">
                  <c:v>0.55232665869111286</c:v>
                </c:pt>
                <c:pt idx="15">
                  <c:v>0.64019860103512982</c:v>
                </c:pt>
                <c:pt idx="16">
                  <c:v>0.71638454559170739</c:v>
                </c:pt>
                <c:pt idx="17">
                  <c:v>0.78020677008268513</c:v>
                </c:pt>
                <c:pt idx="18">
                  <c:v>0.83218056552159947</c:v>
                </c:pt>
                <c:pt idx="19">
                  <c:v>0.87352091564829948</c:v>
                </c:pt>
                <c:pt idx="20">
                  <c:v>0.90575948112661342</c:v>
                </c:pt>
                <c:pt idx="21">
                  <c:v>0.93048203853919043</c:v>
                </c:pt>
                <c:pt idx="22">
                  <c:v>0.94917108318172949</c:v>
                </c:pt>
                <c:pt idx="23">
                  <c:v>0.96312589815771754</c:v>
                </c:pt>
                <c:pt idx="24">
                  <c:v>0.97343494613444159</c:v>
                </c:pt>
                <c:pt idx="25">
                  <c:v>0.98098008549458626</c:v>
                </c:pt>
                <c:pt idx="26">
                  <c:v>0.98645742129968195</c:v>
                </c:pt>
                <c:pt idx="27">
                  <c:v>0.99040514626685217</c:v>
                </c:pt>
                <c:pt idx="28">
                  <c:v>0.99323236423301353</c:v>
                </c:pt>
                <c:pt idx="29">
                  <c:v>0.99524568824224324</c:v>
                </c:pt>
                <c:pt idx="30">
                  <c:v>0.99667219537363771</c:v>
                </c:pt>
                <c:pt idx="31">
                  <c:v>0.99767835928372528</c:v>
                </c:pt>
                <c:pt idx="32">
                  <c:v>0.99838515951745954</c:v>
                </c:pt>
                <c:pt idx="33">
                  <c:v>0.99887984688810794</c:v>
                </c:pt>
                <c:pt idx="34">
                  <c:v>0.99922492948729191</c:v>
                </c:pt>
                <c:pt idx="35">
                  <c:v>0.99946492723385572</c:v>
                </c:pt>
                <c:pt idx="36">
                  <c:v>0.99963138380921035</c:v>
                </c:pt>
                <c:pt idx="37">
                  <c:v>0.99974654579044764</c:v>
                </c:pt>
                <c:pt idx="38">
                  <c:v>0.99982603802450321</c:v>
                </c:pt>
                <c:pt idx="39">
                  <c:v>0.99988079388770612</c:v>
                </c:pt>
                <c:pt idx="40">
                  <c:v>0.99991843836525018</c:v>
                </c:pt>
                <c:pt idx="41">
                  <c:v>0.99994427304608779</c:v>
                </c:pt>
                <c:pt idx="42">
                  <c:v>0.99996197397687769</c:v>
                </c:pt>
                <c:pt idx="43">
                  <c:v>0.99997408370336016</c:v>
                </c:pt>
                <c:pt idx="44">
                  <c:v>0.9999823567725511</c:v>
                </c:pt>
                <c:pt idx="45">
                  <c:v>0.99998800142688893</c:v>
                </c:pt>
                <c:pt idx="46">
                  <c:v>0.99999184811198227</c:v>
                </c:pt>
                <c:pt idx="47">
                  <c:v>0.99999446660307101</c:v>
                </c:pt>
                <c:pt idx="48">
                  <c:v>0.99999624719385471</c:v>
                </c:pt>
                <c:pt idx="49">
                  <c:v>0.99999745683398511</c:v>
                </c:pt>
                <c:pt idx="50">
                  <c:v>0.99999827785675621</c:v>
                </c:pt>
                <c:pt idx="51">
                  <c:v>0.99999883464075501</c:v>
                </c:pt>
                <c:pt idx="52">
                  <c:v>0.99999921192994412</c:v>
                </c:pt>
                <c:pt idx="53">
                  <c:v>0.99999946739977186</c:v>
                </c:pt>
                <c:pt idx="54">
                  <c:v>0.99999964026293275</c:v>
                </c:pt>
                <c:pt idx="55">
                  <c:v>0.99999975715397904</c:v>
                </c:pt>
                <c:pt idx="56">
                  <c:v>0.99999983614777654</c:v>
                </c:pt>
                <c:pt idx="57">
                  <c:v>0.99999988950010776</c:v>
                </c:pt>
                <c:pt idx="58">
                  <c:v>0.99999992551457884</c:v>
                </c:pt>
                <c:pt idx="59">
                  <c:v>0.99999994981296481</c:v>
                </c:pt>
                <c:pt idx="60">
                  <c:v>0.99999996619874421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XI'!$B$21:$B$81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XI'!$F$21:$F$81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1.0602629885170245E-13</c:v>
                </c:pt>
                <c:pt idx="3">
                  <c:v>1.642723607142571E-8</c:v>
                </c:pt>
                <c:pt idx="4">
                  <c:v>5.9448121614846805E-6</c:v>
                </c:pt>
                <c:pt idx="5">
                  <c:v>1.8939621549091123E-4</c:v>
                </c:pt>
                <c:pt idx="6">
                  <c:v>1.7867213753426372E-3</c:v>
                </c:pt>
                <c:pt idx="7">
                  <c:v>8.4058277510377644E-3</c:v>
                </c:pt>
                <c:pt idx="8">
                  <c:v>2.5613650364318452E-2</c:v>
                </c:pt>
                <c:pt idx="9">
                  <c:v>5.8480550553367705E-2</c:v>
                </c:pt>
                <c:pt idx="10">
                  <c:v>0.10922284047989757</c:v>
                </c:pt>
                <c:pt idx="11">
                  <c:v>0.17649643261909753</c:v>
                </c:pt>
                <c:pt idx="12">
                  <c:v>0.25621087196910991</c:v>
                </c:pt>
                <c:pt idx="13">
                  <c:v>0.34296919639027945</c:v>
                </c:pt>
                <c:pt idx="14">
                  <c:v>0.4313850712544206</c:v>
                </c:pt>
                <c:pt idx="15">
                  <c:v>0.51693994285276634</c:v>
                </c:pt>
                <c:pt idx="16">
                  <c:v>0.59636046992555225</c:v>
                </c:pt>
                <c:pt idx="17">
                  <c:v>0.66764169776195914</c:v>
                </c:pt>
                <c:pt idx="18">
                  <c:v>0.72986734094173322</c:v>
                </c:pt>
                <c:pt idx="19">
                  <c:v>0.78294870261389038</c:v>
                </c:pt>
                <c:pt idx="20">
                  <c:v>0.82736029022502122</c:v>
                </c:pt>
                <c:pt idx="21">
                  <c:v>0.86391260889979227</c:v>
                </c:pt>
                <c:pt idx="22">
                  <c:v>0.89357744880777701</c:v>
                </c:pt>
                <c:pt idx="23">
                  <c:v>0.91736349048812427</c:v>
                </c:pt>
                <c:pt idx="24">
                  <c:v>0.9362373643462174</c:v>
                </c:pt>
                <c:pt idx="25">
                  <c:v>0.95107762445104171</c:v>
                </c:pt>
                <c:pt idx="26">
                  <c:v>0.96265352032230056</c:v>
                </c:pt>
                <c:pt idx="27">
                  <c:v>0.97161983012254938</c:v>
                </c:pt>
                <c:pt idx="28">
                  <c:v>0.97852176964949966</c:v>
                </c:pt>
                <c:pt idx="29">
                  <c:v>0.98380534362816119</c:v>
                </c:pt>
                <c:pt idx="30">
                  <c:v>0.98783012695070582</c:v>
                </c:pt>
                <c:pt idx="31">
                  <c:v>0.99088251136521999</c:v>
                </c:pt>
                <c:pt idx="32">
                  <c:v>0.99318825922906984</c:v>
                </c:pt>
                <c:pt idx="33">
                  <c:v>0.9949237828756633</c:v>
                </c:pt>
                <c:pt idx="34">
                  <c:v>0.99622588025985714</c:v>
                </c:pt>
                <c:pt idx="35">
                  <c:v>0.99719993080776936</c:v>
                </c:pt>
                <c:pt idx="36">
                  <c:v>0.99792663942006077</c:v>
                </c:pt>
                <c:pt idx="37">
                  <c:v>0.99846749566267667</c:v>
                </c:pt>
                <c:pt idx="38">
                  <c:v>0.99886913588528758</c:v>
                </c:pt>
                <c:pt idx="39">
                  <c:v>0.99916678692535099</c:v>
                </c:pt>
                <c:pt idx="40">
                  <c:v>0.99938696050297593</c:v>
                </c:pt>
                <c:pt idx="41">
                  <c:v>0.99954954360402937</c:v>
                </c:pt>
                <c:pt idx="42">
                  <c:v>0.99966940977775232</c:v>
                </c:pt>
                <c:pt idx="43">
                  <c:v>0.9997576530657688</c:v>
                </c:pt>
                <c:pt idx="44">
                  <c:v>0.99982252819150785</c:v>
                </c:pt>
                <c:pt idx="45">
                  <c:v>0.99987016355012126</c:v>
                </c:pt>
                <c:pt idx="46">
                  <c:v>0.99990509966086039</c:v>
                </c:pt>
                <c:pt idx="47">
                  <c:v>0.99993069432093185</c:v>
                </c:pt>
                <c:pt idx="48">
                  <c:v>0.99994942641220042</c:v>
                </c:pt>
                <c:pt idx="49">
                  <c:v>0.99996312308333124</c:v>
                </c:pt>
                <c:pt idx="50">
                  <c:v>0.99997312913744463</c:v>
                </c:pt>
                <c:pt idx="51">
                  <c:v>0.99998043303459594</c:v>
                </c:pt>
                <c:pt idx="52">
                  <c:v>0.99998576041025056</c:v>
                </c:pt>
                <c:pt idx="53">
                  <c:v>0.999989643343415</c:v>
                </c:pt>
                <c:pt idx="54">
                  <c:v>0.99999247156752369</c:v>
                </c:pt>
                <c:pt idx="55">
                  <c:v>0.99999453026685592</c:v>
                </c:pt>
                <c:pt idx="56">
                  <c:v>0.99999602792865283</c:v>
                </c:pt>
                <c:pt idx="57">
                  <c:v>0.99999711683766535</c:v>
                </c:pt>
                <c:pt idx="58">
                  <c:v>0.99999790813664935</c:v>
                </c:pt>
                <c:pt idx="59">
                  <c:v>0.99999848287995052</c:v>
                </c:pt>
                <c:pt idx="60">
                  <c:v>0.9999989001370968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XI'!$B$21:$B$81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XI'!$J$21:$J$81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8.3544282603043017E-14</c:v>
                </c:pt>
                <c:pt idx="3">
                  <c:v>1.1623446705133487E-8</c:v>
                </c:pt>
                <c:pt idx="4">
                  <c:v>4.0643132699358375E-6</c:v>
                </c:pt>
                <c:pt idx="5">
                  <c:v>1.2878184803200021E-4</c:v>
                </c:pt>
                <c:pt idx="6">
                  <c:v>1.2253072331138701E-3</c:v>
                </c:pt>
                <c:pt idx="7">
                  <c:v>5.8578692649364217E-3</c:v>
                </c:pt>
                <c:pt idx="8">
                  <c:v>1.8215564002859449E-2</c:v>
                </c:pt>
                <c:pt idx="9">
                  <c:v>4.2542463599505365E-2</c:v>
                </c:pt>
                <c:pt idx="10">
                  <c:v>8.137406503502026E-2</c:v>
                </c:pt>
                <c:pt idx="11">
                  <c:v>0.1347263530605477</c:v>
                </c:pt>
                <c:pt idx="12">
                  <c:v>0.20035501657085661</c:v>
                </c:pt>
                <c:pt idx="13">
                  <c:v>0.27460607164149115</c:v>
                </c:pt>
                <c:pt idx="14">
                  <c:v>0.35334999937467954</c:v>
                </c:pt>
                <c:pt idx="15">
                  <c:v>0.43270918832809141</c:v>
                </c:pt>
                <c:pt idx="16">
                  <c:v>0.50949007011224035</c:v>
                </c:pt>
                <c:pt idx="17">
                  <c:v>0.58135441333900917</c:v>
                </c:pt>
                <c:pt idx="18">
                  <c:v>0.64680826174781036</c:v>
                </c:pt>
                <c:pt idx="19">
                  <c:v>0.7050873600989862</c:v>
                </c:pt>
                <c:pt idx="20">
                  <c:v>0.75599979457444277</c:v>
                </c:pt>
                <c:pt idx="21">
                  <c:v>0.79976524016975237</c:v>
                </c:pt>
                <c:pt idx="22">
                  <c:v>0.83687241190367545</c:v>
                </c:pt>
                <c:pt idx="23">
                  <c:v>0.86796370642351417</c:v>
                </c:pt>
                <c:pt idx="24">
                  <c:v>0.89374874557308015</c:v>
                </c:pt>
                <c:pt idx="25">
                  <c:v>0.91494284479758559</c:v>
                </c:pt>
                <c:pt idx="26">
                  <c:v>0.93222762225407696</c:v>
                </c:pt>
                <c:pt idx="27">
                  <c:v>0.94622738464680867</c:v>
                </c:pt>
                <c:pt idx="28">
                  <c:v>0.95749758139120422</c:v>
                </c:pt>
                <c:pt idx="29">
                  <c:v>0.96652143728511797</c:v>
                </c:pt>
                <c:pt idx="30">
                  <c:v>0.97371188738943493</c:v>
                </c:pt>
                <c:pt idx="31">
                  <c:v>0.97941672752874465</c:v>
                </c:pt>
                <c:pt idx="32">
                  <c:v>0.98392535542489346</c:v>
                </c:pt>
                <c:pt idx="33">
                  <c:v>0.98747615272732514</c:v>
                </c:pt>
                <c:pt idx="34">
                  <c:v>0.99026377342448557</c:v>
                </c:pt>
                <c:pt idx="35">
                  <c:v>0.99244597802291545</c:v>
                </c:pt>
                <c:pt idx="36">
                  <c:v>0.9941498016872844</c:v>
                </c:pt>
                <c:pt idx="37">
                  <c:v>0.9954769570650287</c:v>
                </c:pt>
                <c:pt idx="38">
                  <c:v>0.9965084720221048</c:v>
                </c:pt>
                <c:pt idx="39">
                  <c:v>0.99730861107694113</c:v>
                </c:pt>
                <c:pt idx="40">
                  <c:v>0.99792814188882895</c:v>
                </c:pt>
                <c:pt idx="41">
                  <c:v>0.99840702686664351</c:v>
                </c:pt>
                <c:pt idx="42">
                  <c:v>0.99877662333841544</c:v>
                </c:pt>
                <c:pt idx="43">
                  <c:v>0.99906146550735442</c:v>
                </c:pt>
                <c:pt idx="44">
                  <c:v>0.99928069932502861</c:v>
                </c:pt>
                <c:pt idx="45">
                  <c:v>0.99944923022670806</c:v>
                </c:pt>
                <c:pt idx="46">
                  <c:v>0.99957863752703657</c:v>
                </c:pt>
                <c:pt idx="47">
                  <c:v>0.9996778988683479</c:v>
                </c:pt>
                <c:pt idx="48">
                  <c:v>0.99975396221606028</c:v>
                </c:pt>
                <c:pt idx="49">
                  <c:v>0.99981219582543701</c:v>
                </c:pt>
                <c:pt idx="50">
                  <c:v>0.99985674108863631</c:v>
                </c:pt>
                <c:pt idx="51">
                  <c:v>0.99989078842996426</c:v>
                </c:pt>
                <c:pt idx="52">
                  <c:v>0.99991679249483367</c:v>
                </c:pt>
                <c:pt idx="53">
                  <c:v>0.99993663954704326</c:v>
                </c:pt>
                <c:pt idx="54">
                  <c:v>0.99995177747801745</c:v>
                </c:pt>
                <c:pt idx="55">
                  <c:v>0.99996331653251347</c:v>
                </c:pt>
                <c:pt idx="56">
                  <c:v>0.99997210722825336</c:v>
                </c:pt>
                <c:pt idx="57">
                  <c:v>0.99997880053159827</c:v>
                </c:pt>
                <c:pt idx="58">
                  <c:v>0.99998389426036072</c:v>
                </c:pt>
                <c:pt idx="59">
                  <c:v>0.99998776881670226</c:v>
                </c:pt>
                <c:pt idx="60">
                  <c:v>0.99999071466852107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XI'!$B$21:$B$81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XI'!$O$21:$O$81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7.382983113757291E-14</c:v>
                </c:pt>
                <c:pt idx="3">
                  <c:v>1.3345827942767841E-8</c:v>
                </c:pt>
                <c:pt idx="4">
                  <c:v>5.2064024128051223E-6</c:v>
                </c:pt>
                <c:pt idx="5">
                  <c:v>1.7323453352358076E-4</c:v>
                </c:pt>
                <c:pt idx="6">
                  <c:v>1.6800296659354454E-3</c:v>
                </c:pt>
                <c:pt idx="7">
                  <c:v>8.0523950435269498E-3</c:v>
                </c:pt>
                <c:pt idx="8">
                  <c:v>2.4858053817000181E-2</c:v>
                </c:pt>
                <c:pt idx="9">
                  <c:v>5.7285989983173025E-2</c:v>
                </c:pt>
                <c:pt idx="10">
                  <c:v>0.10771548144096273</c:v>
                </c:pt>
                <c:pt idx="11">
                  <c:v>0.17491707029521536</c:v>
                </c:pt>
                <c:pt idx="12">
                  <c:v>0.25482535116542793</c:v>
                </c:pt>
                <c:pt idx="13">
                  <c:v>0.34199159606095653</c:v>
                </c:pt>
                <c:pt idx="14">
                  <c:v>0.43093812327525144</c:v>
                </c:pt>
                <c:pt idx="15">
                  <c:v>0.51705133606343257</c:v>
                </c:pt>
                <c:pt idx="16">
                  <c:v>0.59698190088291214</c:v>
                </c:pt>
                <c:pt idx="17">
                  <c:v>0.66867674724271797</c:v>
                </c:pt>
                <c:pt idx="18">
                  <c:v>0.7311983670306057</c:v>
                </c:pt>
                <c:pt idx="19">
                  <c:v>0.78445774670188584</c:v>
                </c:pt>
                <c:pt idx="20">
                  <c:v>0.82894262801216956</c:v>
                </c:pt>
                <c:pt idx="21">
                  <c:v>0.86548369977672079</c:v>
                </c:pt>
                <c:pt idx="22">
                  <c:v>0.89507482757373724</c:v>
                </c:pt>
                <c:pt idx="23">
                  <c:v>0.91874560186157461</c:v>
                </c:pt>
                <c:pt idx="24">
                  <c:v>0.93748035868946189</c:v>
                </c:pt>
                <c:pt idx="25">
                  <c:v>0.95217170672222695</c:v>
                </c:pt>
                <c:pt idx="26">
                  <c:v>0.9635992095644671</c:v>
                </c:pt>
                <c:pt idx="27">
                  <c:v>0.97242466200262745</c:v>
                </c:pt>
                <c:pt idx="28">
                  <c:v>0.97919758682351499</c:v>
                </c:pt>
                <c:pt idx="29">
                  <c:v>0.98436620941796293</c:v>
                </c:pt>
                <c:pt idx="30">
                  <c:v>0.98829081103929506</c:v>
                </c:pt>
                <c:pt idx="31">
                  <c:v>0.99125745877476135</c:v>
                </c:pt>
                <c:pt idx="32">
                  <c:v>0.9934909436383188</c:v>
                </c:pt>
                <c:pt idx="33">
                  <c:v>0.99516634777317226</c:v>
                </c:pt>
                <c:pt idx="34">
                  <c:v>0.99641898754966718</c:v>
                </c:pt>
                <c:pt idx="35">
                  <c:v>0.99735274877505731</c:v>
                </c:pt>
                <c:pt idx="36">
                  <c:v>0.99804691906732412</c:v>
                </c:pt>
                <c:pt idx="37">
                  <c:v>0.99856169756945923</c:v>
                </c:pt>
                <c:pt idx="38">
                  <c:v>0.99894258051437235</c:v>
                </c:pt>
                <c:pt idx="39">
                  <c:v>0.99922381059668597</c:v>
                </c:pt>
                <c:pt idx="40">
                  <c:v>0.99943106561637773</c:v>
                </c:pt>
                <c:pt idx="41">
                  <c:v>0.99958353663411126</c:v>
                </c:pt>
                <c:pt idx="42">
                  <c:v>0.99969552375744264</c:v>
                </c:pt>
                <c:pt idx="43">
                  <c:v>0.9997776536157128</c:v>
                </c:pt>
                <c:pt idx="44">
                  <c:v>0.99983780349289042</c:v>
                </c:pt>
                <c:pt idx="45">
                  <c:v>0.99988179947312095</c:v>
                </c:pt>
                <c:pt idx="46">
                  <c:v>0.999913941692813</c:v>
                </c:pt>
                <c:pt idx="47">
                  <c:v>0.99993739799080483</c:v>
                </c:pt>
                <c:pt idx="48">
                  <c:v>0.9999544980249091</c:v>
                </c:pt>
                <c:pt idx="49">
                  <c:v>0.99996695230448884</c:v>
                </c:pt>
                <c:pt idx="50">
                  <c:v>0.99997601488827093</c:v>
                </c:pt>
                <c:pt idx="51">
                  <c:v>0.99998260393528948</c:v>
                </c:pt>
                <c:pt idx="52">
                  <c:v>0.99998739082711463</c:v>
                </c:pt>
                <c:pt idx="53">
                  <c:v>0.99999086592044684</c:v>
                </c:pt>
                <c:pt idx="54">
                  <c:v>0.99999338696729767</c:v>
                </c:pt>
                <c:pt idx="55">
                  <c:v>0.99999521471037289</c:v>
                </c:pt>
                <c:pt idx="56">
                  <c:v>0.99999653900916519</c:v>
                </c:pt>
                <c:pt idx="57">
                  <c:v>0.99999749798791659</c:v>
                </c:pt>
                <c:pt idx="58">
                  <c:v>0.9999981920503952</c:v>
                </c:pt>
                <c:pt idx="59">
                  <c:v>0.99999869412480558</c:v>
                </c:pt>
                <c:pt idx="60">
                  <c:v>0.99999905714436066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XI'!$B$21:$B$81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XI'!$U$21:$U$81</c:f>
              <c:numCache>
                <c:formatCode>0.00</c:formatCode>
                <c:ptCount val="61"/>
                <c:pt idx="0">
                  <c:v>0</c:v>
                </c:pt>
                <c:pt idx="1">
                  <c:v>7.7715611723760948E-16</c:v>
                </c:pt>
                <c:pt idx="2">
                  <c:v>4.5366723933071285E-8</c:v>
                </c:pt>
                <c:pt idx="3">
                  <c:v>1.8649305627671531E-5</c:v>
                </c:pt>
                <c:pt idx="4">
                  <c:v>3.8514252525845283E-4</c:v>
                </c:pt>
                <c:pt idx="5">
                  <c:v>2.3844292008491914E-3</c:v>
                </c:pt>
                <c:pt idx="6">
                  <c:v>8.050799152501285E-3</c:v>
                </c:pt>
                <c:pt idx="7">
                  <c:v>1.9182561205389966E-2</c:v>
                </c:pt>
                <c:pt idx="8">
                  <c:v>3.6712566736411267E-2</c:v>
                </c:pt>
                <c:pt idx="9">
                  <c:v>6.0666428760188511E-2</c:v>
                </c:pt>
                <c:pt idx="10">
                  <c:v>9.0412096584323906E-2</c:v>
                </c:pt>
                <c:pt idx="11">
                  <c:v>0.12495223271930127</c:v>
                </c:pt>
                <c:pt idx="12">
                  <c:v>0.16315520887952323</c:v>
                </c:pt>
                <c:pt idx="13">
                  <c:v>0.20390671093041984</c:v>
                </c:pt>
                <c:pt idx="14">
                  <c:v>0.24619405280411513</c:v>
                </c:pt>
                <c:pt idx="15">
                  <c:v>0.28914549064108891</c:v>
                </c:pt>
                <c:pt idx="16">
                  <c:v>0.33204039282219822</c:v>
                </c:pt>
                <c:pt idx="17">
                  <c:v>0.37430315387803093</c:v>
                </c:pt>
                <c:pt idx="18">
                  <c:v>0.41548887135327489</c:v>
                </c:pt>
                <c:pt idx="19">
                  <c:v>0.45526577476458718</c:v>
                </c:pt>
                <c:pt idx="20">
                  <c:v>0.49339723376933736</c:v>
                </c:pt>
                <c:pt idx="21">
                  <c:v>0.52972487394952406</c:v>
                </c:pt>
                <c:pt idx="22">
                  <c:v>0.56415350200021086</c:v>
                </c:pt>
                <c:pt idx="23">
                  <c:v>0.59663807513266098</c:v>
                </c:pt>
                <c:pt idx="24">
                  <c:v>0.62717268748046862</c:v>
                </c:pt>
                <c:pt idx="25">
                  <c:v>0.65578141754047103</c:v>
                </c:pt>
                <c:pt idx="26">
                  <c:v>0.68251081830777682</c:v>
                </c:pt>
                <c:pt idx="27">
                  <c:v>0.70742382780691448</c:v>
                </c:pt>
                <c:pt idx="28">
                  <c:v>0.73059487986309568</c:v>
                </c:pt>
                <c:pt idx="29">
                  <c:v>0.75210600436162123</c:v>
                </c:pt>
                <c:pt idx="30">
                  <c:v>0.77204377023905169</c:v>
                </c:pt>
                <c:pt idx="31">
                  <c:v>0.7904968967892656</c:v>
                </c:pt>
                <c:pt idx="32">
                  <c:v>0.80755440172364246</c:v>
                </c:pt>
                <c:pt idx="33">
                  <c:v>0.82330422263000447</c:v>
                </c:pt>
                <c:pt idx="34">
                  <c:v>0.83783217117941333</c:v>
                </c:pt>
                <c:pt idx="35">
                  <c:v>0.85122106144667764</c:v>
                </c:pt>
                <c:pt idx="36">
                  <c:v>0.86355071877350942</c:v>
                </c:pt>
                <c:pt idx="37">
                  <c:v>0.87489676350047263</c:v>
                </c:pt>
                <c:pt idx="38">
                  <c:v>0.88533107194299621</c:v>
                </c:pt>
                <c:pt idx="39">
                  <c:v>0.89492139556528216</c:v>
                </c:pt>
                <c:pt idx="40">
                  <c:v>0.90373152404889134</c:v>
                </c:pt>
                <c:pt idx="41">
                  <c:v>0.91182116587519024</c:v>
                </c:pt>
                <c:pt idx="42">
                  <c:v>0.91924614217549505</c:v>
                </c:pt>
                <c:pt idx="43">
                  <c:v>0.92605849204114543</c:v>
                </c:pt>
                <c:pt idx="44">
                  <c:v>0.93230663927862734</c:v>
                </c:pt>
                <c:pt idx="45">
                  <c:v>0.93803551628502868</c:v>
                </c:pt>
                <c:pt idx="46">
                  <c:v>0.94328681321182739</c:v>
                </c:pt>
                <c:pt idx="47">
                  <c:v>0.94809912410673491</c:v>
                </c:pt>
                <c:pt idx="48">
                  <c:v>0.9525081099049727</c:v>
                </c:pt>
                <c:pt idx="49">
                  <c:v>0.95654673584511252</c:v>
                </c:pt>
                <c:pt idx="50">
                  <c:v>0.96024539246373375</c:v>
                </c:pt>
                <c:pt idx="51">
                  <c:v>0.9636321176574848</c:v>
                </c:pt>
                <c:pt idx="52">
                  <c:v>0.96673271663396132</c:v>
                </c:pt>
                <c:pt idx="53">
                  <c:v>0.96957096120967412</c:v>
                </c:pt>
                <c:pt idx="54">
                  <c:v>0.9721687031617664</c:v>
                </c:pt>
                <c:pt idx="55">
                  <c:v>0.97454603380764648</c:v>
                </c:pt>
                <c:pt idx="56">
                  <c:v>0.97672142291135644</c:v>
                </c:pt>
                <c:pt idx="57">
                  <c:v>0.97871182287806369</c:v>
                </c:pt>
                <c:pt idx="58">
                  <c:v>0.98053279978696672</c:v>
                </c:pt>
                <c:pt idx="59">
                  <c:v>0.98219863599356783</c:v>
                </c:pt>
                <c:pt idx="60">
                  <c:v>0.98372243836158813</c:v>
                </c:pt>
              </c:numCache>
            </c:numRef>
          </c:yVal>
        </c:ser>
        <c:axId val="78449664"/>
        <c:axId val="78513280"/>
      </c:scatterChart>
      <c:valAx>
        <c:axId val="78449664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78513280"/>
        <c:crosses val="autoZero"/>
        <c:crossBetween val="midCat"/>
        <c:majorUnit val="200"/>
      </c:valAx>
      <c:valAx>
        <c:axId val="78513280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78449664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'SV XII'!$V$14:$AK$14</c:f>
              <c:numCache>
                <c:formatCode>General</c:formatCode>
                <c:ptCount val="16"/>
                <c:pt idx="0">
                  <c:v>11</c:v>
                </c:pt>
                <c:pt idx="1">
                  <c:v>31</c:v>
                </c:pt>
                <c:pt idx="2">
                  <c:v>71</c:v>
                </c:pt>
                <c:pt idx="3">
                  <c:v>96</c:v>
                </c:pt>
                <c:pt idx="4">
                  <c:v>116</c:v>
                </c:pt>
                <c:pt idx="5">
                  <c:v>136</c:v>
                </c:pt>
                <c:pt idx="6">
                  <c:v>146</c:v>
                </c:pt>
                <c:pt idx="7">
                  <c:v>166</c:v>
                </c:pt>
                <c:pt idx="8">
                  <c:v>186</c:v>
                </c:pt>
                <c:pt idx="9">
                  <c:v>206</c:v>
                </c:pt>
                <c:pt idx="10">
                  <c:v>226</c:v>
                </c:pt>
                <c:pt idx="11">
                  <c:v>256</c:v>
                </c:pt>
                <c:pt idx="12">
                  <c:v>296</c:v>
                </c:pt>
                <c:pt idx="13">
                  <c:v>361</c:v>
                </c:pt>
                <c:pt idx="14">
                  <c:v>456</c:v>
                </c:pt>
                <c:pt idx="15">
                  <c:v>561</c:v>
                </c:pt>
              </c:numCache>
            </c:numRef>
          </c:xVal>
          <c:yVal>
            <c:numRef>
              <c:f>'SV XII'!$V$15:$AK$15</c:f>
              <c:numCache>
                <c:formatCode>0.0</c:formatCode>
                <c:ptCount val="16"/>
                <c:pt idx="0">
                  <c:v>0</c:v>
                </c:pt>
                <c:pt idx="1">
                  <c:v>2.7326440177252585E-2</c:v>
                </c:pt>
                <c:pt idx="2">
                  <c:v>3.1757754800590843E-2</c:v>
                </c:pt>
                <c:pt idx="3">
                  <c:v>5.8345642540620385E-2</c:v>
                </c:pt>
                <c:pt idx="4">
                  <c:v>0.40029542097488924</c:v>
                </c:pt>
                <c:pt idx="5">
                  <c:v>0.65878877400295421</c:v>
                </c:pt>
                <c:pt idx="6">
                  <c:v>0.7008862629246676</c:v>
                </c:pt>
                <c:pt idx="7">
                  <c:v>0.80871491875923196</c:v>
                </c:pt>
                <c:pt idx="8">
                  <c:v>0.85893648449039883</c:v>
                </c:pt>
                <c:pt idx="9">
                  <c:v>0.88109305760709011</c:v>
                </c:pt>
                <c:pt idx="10">
                  <c:v>0.93796159527326439</c:v>
                </c:pt>
                <c:pt idx="11">
                  <c:v>0.96602658788773998</c:v>
                </c:pt>
                <c:pt idx="12">
                  <c:v>0.96454948301329391</c:v>
                </c:pt>
                <c:pt idx="13">
                  <c:v>0.99704579025110784</c:v>
                </c:pt>
                <c:pt idx="14">
                  <c:v>1.0066469719350073</c:v>
                </c:pt>
                <c:pt idx="15">
                  <c:v>0.99556868537666177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'SV XII'!$V$17:$AK$17</c:f>
              <c:numCache>
                <c:formatCode>0</c:formatCode>
                <c:ptCount val="16"/>
                <c:pt idx="0">
                  <c:v>17.5</c:v>
                </c:pt>
                <c:pt idx="1">
                  <c:v>62.5</c:v>
                </c:pt>
                <c:pt idx="2">
                  <c:v>102.5</c:v>
                </c:pt>
                <c:pt idx="3">
                  <c:v>122.5</c:v>
                </c:pt>
                <c:pt idx="4">
                  <c:v>152.5</c:v>
                </c:pt>
                <c:pt idx="5">
                  <c:v>172.5</c:v>
                </c:pt>
                <c:pt idx="6">
                  <c:v>212.5</c:v>
                </c:pt>
                <c:pt idx="7">
                  <c:v>232.5</c:v>
                </c:pt>
                <c:pt idx="8">
                  <c:v>262.5</c:v>
                </c:pt>
                <c:pt idx="9">
                  <c:v>282.5</c:v>
                </c:pt>
                <c:pt idx="10">
                  <c:v>322.5</c:v>
                </c:pt>
                <c:pt idx="11">
                  <c:v>372.5</c:v>
                </c:pt>
                <c:pt idx="12">
                  <c:v>412.5</c:v>
                </c:pt>
                <c:pt idx="13">
                  <c:v>472.5</c:v>
                </c:pt>
                <c:pt idx="14">
                  <c:v>532.5</c:v>
                </c:pt>
                <c:pt idx="15">
                  <c:v>582.5</c:v>
                </c:pt>
              </c:numCache>
            </c:numRef>
          </c:xVal>
          <c:yVal>
            <c:numRef>
              <c:f>'SV XII'!$V$19:$AK$19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8.5713504497853615E-2</c:v>
                </c:pt>
                <c:pt idx="3">
                  <c:v>0.34659448226834005</c:v>
                </c:pt>
                <c:pt idx="4">
                  <c:v>0.67394526016460232</c:v>
                </c:pt>
                <c:pt idx="5">
                  <c:v>0.77813687693106937</c:v>
                </c:pt>
                <c:pt idx="6">
                  <c:v>0.8979246985481093</c:v>
                </c:pt>
                <c:pt idx="7">
                  <c:v>0.90392912804527936</c:v>
                </c:pt>
                <c:pt idx="8">
                  <c:v>0.9117272304705657</c:v>
                </c:pt>
                <c:pt idx="9">
                  <c:v>0.92096355234736016</c:v>
                </c:pt>
                <c:pt idx="10">
                  <c:v>0.986809941760315</c:v>
                </c:pt>
                <c:pt idx="11">
                  <c:v>1.0003281109014848</c:v>
                </c:pt>
                <c:pt idx="12">
                  <c:v>1.0126049271320372</c:v>
                </c:pt>
                <c:pt idx="13">
                  <c:v>0.99959532988816879</c:v>
                </c:pt>
                <c:pt idx="14">
                  <c:v>1.048773685505701</c:v>
                </c:pt>
                <c:pt idx="15">
                  <c:v>1.0374921390096519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'SV XII'!$V$17:$AK$17</c:f>
              <c:numCache>
                <c:formatCode>0</c:formatCode>
                <c:ptCount val="16"/>
                <c:pt idx="0">
                  <c:v>17.5</c:v>
                </c:pt>
                <c:pt idx="1">
                  <c:v>62.5</c:v>
                </c:pt>
                <c:pt idx="2">
                  <c:v>102.5</c:v>
                </c:pt>
                <c:pt idx="3">
                  <c:v>122.5</c:v>
                </c:pt>
                <c:pt idx="4">
                  <c:v>152.5</c:v>
                </c:pt>
                <c:pt idx="5">
                  <c:v>172.5</c:v>
                </c:pt>
                <c:pt idx="6">
                  <c:v>212.5</c:v>
                </c:pt>
                <c:pt idx="7">
                  <c:v>232.5</c:v>
                </c:pt>
                <c:pt idx="8">
                  <c:v>262.5</c:v>
                </c:pt>
                <c:pt idx="9">
                  <c:v>282.5</c:v>
                </c:pt>
                <c:pt idx="10">
                  <c:v>322.5</c:v>
                </c:pt>
                <c:pt idx="11">
                  <c:v>372.5</c:v>
                </c:pt>
                <c:pt idx="12">
                  <c:v>412.5</c:v>
                </c:pt>
                <c:pt idx="13">
                  <c:v>472.5</c:v>
                </c:pt>
                <c:pt idx="14">
                  <c:v>532.5</c:v>
                </c:pt>
                <c:pt idx="15">
                  <c:v>582.5</c:v>
                </c:pt>
              </c:numCache>
            </c:numRef>
          </c:xVal>
          <c:yVal>
            <c:numRef>
              <c:f>'SV XII'!$V$23:$AK$23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5.4040501446480232E-2</c:v>
                </c:pt>
                <c:pt idx="3">
                  <c:v>0.25269045323047251</c:v>
                </c:pt>
                <c:pt idx="4">
                  <c:v>0.57191899710703953</c:v>
                </c:pt>
                <c:pt idx="5">
                  <c:v>0.69874638379942144</c:v>
                </c:pt>
                <c:pt idx="6">
                  <c:v>0.84636451301832205</c:v>
                </c:pt>
                <c:pt idx="7">
                  <c:v>0.81469623915139822</c:v>
                </c:pt>
                <c:pt idx="8">
                  <c:v>0.8724397299903569</c:v>
                </c:pt>
                <c:pt idx="9">
                  <c:v>0.87058823529411766</c:v>
                </c:pt>
                <c:pt idx="10">
                  <c:v>0.97060752169720355</c:v>
                </c:pt>
                <c:pt idx="11">
                  <c:v>0.9881967213114754</c:v>
                </c:pt>
                <c:pt idx="12">
                  <c:v>1.0207521697203472</c:v>
                </c:pt>
                <c:pt idx="13">
                  <c:v>0.9840308582449373</c:v>
                </c:pt>
                <c:pt idx="14">
                  <c:v>1.0946576663452265</c:v>
                </c:pt>
                <c:pt idx="15">
                  <c:v>1.1247058823529412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'SV XII'!$V$17:$AK$17</c:f>
              <c:numCache>
                <c:formatCode>0</c:formatCode>
                <c:ptCount val="16"/>
                <c:pt idx="0">
                  <c:v>17.5</c:v>
                </c:pt>
                <c:pt idx="1">
                  <c:v>62.5</c:v>
                </c:pt>
                <c:pt idx="2">
                  <c:v>102.5</c:v>
                </c:pt>
                <c:pt idx="3">
                  <c:v>122.5</c:v>
                </c:pt>
                <c:pt idx="4">
                  <c:v>152.5</c:v>
                </c:pt>
                <c:pt idx="5">
                  <c:v>172.5</c:v>
                </c:pt>
                <c:pt idx="6">
                  <c:v>212.5</c:v>
                </c:pt>
                <c:pt idx="7">
                  <c:v>232.5</c:v>
                </c:pt>
                <c:pt idx="8">
                  <c:v>262.5</c:v>
                </c:pt>
                <c:pt idx="9">
                  <c:v>282.5</c:v>
                </c:pt>
                <c:pt idx="10">
                  <c:v>322.5</c:v>
                </c:pt>
                <c:pt idx="11">
                  <c:v>372.5</c:v>
                </c:pt>
                <c:pt idx="12">
                  <c:v>412.5</c:v>
                </c:pt>
                <c:pt idx="13">
                  <c:v>472.5</c:v>
                </c:pt>
                <c:pt idx="14">
                  <c:v>532.5</c:v>
                </c:pt>
                <c:pt idx="15">
                  <c:v>582.5</c:v>
                </c:pt>
              </c:numCache>
            </c:numRef>
          </c:xVal>
          <c:yVal>
            <c:numRef>
              <c:f>'SV XII'!$V$28:$AK$28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0.69917355371900825</c:v>
                </c:pt>
                <c:pt idx="5">
                  <c:v>0.7973553719008265</c:v>
                </c:pt>
                <c:pt idx="6">
                  <c:v>0.89553719008264465</c:v>
                </c:pt>
                <c:pt idx="7">
                  <c:v>0.90049586776859503</c:v>
                </c:pt>
                <c:pt idx="8">
                  <c:v>0.93917355371900835</c:v>
                </c:pt>
                <c:pt idx="9">
                  <c:v>0.89553719008264465</c:v>
                </c:pt>
                <c:pt idx="10">
                  <c:v>1.0204958677685951</c:v>
                </c:pt>
                <c:pt idx="11">
                  <c:v>1.0204958677685951</c:v>
                </c:pt>
                <c:pt idx="12">
                  <c:v>1.0482644628099174</c:v>
                </c:pt>
                <c:pt idx="13">
                  <c:v>1.0373553719008264</c:v>
                </c:pt>
                <c:pt idx="14">
                  <c:v>1.1137190082644628</c:v>
                </c:pt>
                <c:pt idx="15">
                  <c:v>1.140495867768595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'SV XII'!$V$34:$AK$34</c:f>
              <c:numCache>
                <c:formatCode>0</c:formatCode>
                <c:ptCount val="16"/>
                <c:pt idx="0">
                  <c:v>50.5</c:v>
                </c:pt>
                <c:pt idx="1">
                  <c:v>75.5</c:v>
                </c:pt>
                <c:pt idx="2">
                  <c:v>110.5</c:v>
                </c:pt>
                <c:pt idx="3">
                  <c:v>130.5</c:v>
                </c:pt>
                <c:pt idx="4">
                  <c:v>160.5</c:v>
                </c:pt>
                <c:pt idx="5">
                  <c:v>180.5</c:v>
                </c:pt>
                <c:pt idx="6">
                  <c:v>220.5</c:v>
                </c:pt>
                <c:pt idx="7">
                  <c:v>250.5</c:v>
                </c:pt>
                <c:pt idx="8">
                  <c:v>270.5</c:v>
                </c:pt>
                <c:pt idx="9">
                  <c:v>300.5</c:v>
                </c:pt>
                <c:pt idx="10">
                  <c:v>330.5</c:v>
                </c:pt>
                <c:pt idx="11">
                  <c:v>380.5</c:v>
                </c:pt>
                <c:pt idx="12">
                  <c:v>420.5</c:v>
                </c:pt>
                <c:pt idx="13">
                  <c:v>490.5</c:v>
                </c:pt>
                <c:pt idx="14">
                  <c:v>540.5</c:v>
                </c:pt>
                <c:pt idx="15">
                  <c:v>590</c:v>
                </c:pt>
              </c:numCache>
            </c:numRef>
          </c:xVal>
          <c:yVal>
            <c:numRef>
              <c:f>'SV XII'!$V$35:$AK$35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6.5326167531504817E-2</c:v>
                </c:pt>
                <c:pt idx="3">
                  <c:v>0.32007042253521129</c:v>
                </c:pt>
                <c:pt idx="4">
                  <c:v>0.54507042253521121</c:v>
                </c:pt>
                <c:pt idx="5">
                  <c:v>0.62640845070422535</c:v>
                </c:pt>
                <c:pt idx="6">
                  <c:v>0.70168643439584866</c:v>
                </c:pt>
                <c:pt idx="7">
                  <c:v>0.73826908821349146</c:v>
                </c:pt>
                <c:pt idx="8">
                  <c:v>0.72487027427724238</c:v>
                </c:pt>
                <c:pt idx="9">
                  <c:v>0.79075240919199397</c:v>
                </c:pt>
                <c:pt idx="10">
                  <c:v>0.8284469977761304</c:v>
                </c:pt>
                <c:pt idx="11">
                  <c:v>0.92257227575982215</c:v>
                </c:pt>
                <c:pt idx="12">
                  <c:v>0.97555596738324679</c:v>
                </c:pt>
                <c:pt idx="13">
                  <c:v>0.93691623424759074</c:v>
                </c:pt>
                <c:pt idx="14">
                  <c:v>0.95820978502594512</c:v>
                </c:pt>
                <c:pt idx="15">
                  <c:v>1.0052446256486285</c:v>
                </c:pt>
              </c:numCache>
            </c:numRef>
          </c:yVal>
        </c:ser>
        <c:axId val="96082176"/>
        <c:axId val="96092544"/>
      </c:scatterChart>
      <c:valAx>
        <c:axId val="96082176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96092544"/>
        <c:crosses val="autoZero"/>
        <c:crossBetween val="midCat"/>
        <c:majorUnit val="200"/>
      </c:valAx>
      <c:valAx>
        <c:axId val="96092544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1"/>
        <c:tickLblPos val="nextTo"/>
        <c:crossAx val="96082176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Tracer</c:v>
          </c:tx>
          <c:spPr>
            <a:ln>
              <a:noFill/>
            </a:ln>
          </c:spPr>
          <c:xVal>
            <c:numRef>
              <c:f>'Modellierung XII'!$B$21:$B$81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XII'!$D$21:$D$81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3.2608360456265473E-12</c:v>
                </c:pt>
                <c:pt idx="3">
                  <c:v>2.0229331615384538E-7</c:v>
                </c:pt>
                <c:pt idx="4">
                  <c:v>4.4331371491623806E-5</c:v>
                </c:pt>
                <c:pt idx="5">
                  <c:v>1.010804403139054E-3</c:v>
                </c:pt>
                <c:pt idx="6">
                  <c:v>7.4310323416213464E-3</c:v>
                </c:pt>
                <c:pt idx="7">
                  <c:v>2.8647206597417874E-2</c:v>
                </c:pt>
                <c:pt idx="8">
                  <c:v>7.3926637072413537E-2</c:v>
                </c:pt>
                <c:pt idx="9">
                  <c:v>0.14635216958362474</c:v>
                </c:pt>
                <c:pt idx="10">
                  <c:v>0.24132441300649757</c:v>
                </c:pt>
                <c:pt idx="11">
                  <c:v>0.34937948998106771</c:v>
                </c:pt>
                <c:pt idx="12">
                  <c:v>0.46010801235775028</c:v>
                </c:pt>
                <c:pt idx="13">
                  <c:v>0.56494566660645584</c:v>
                </c:pt>
                <c:pt idx="14">
                  <c:v>0.65831769559055453</c:v>
                </c:pt>
                <c:pt idx="15">
                  <c:v>0.73756691722269474</c:v>
                </c:pt>
                <c:pt idx="16">
                  <c:v>0.80228432589193399</c:v>
                </c:pt>
                <c:pt idx="17">
                  <c:v>0.85350438070017387</c:v>
                </c:pt>
                <c:pt idx="18">
                  <c:v>0.89301112678016159</c:v>
                </c:pt>
                <c:pt idx="19">
                  <c:v>0.92283707503686252</c:v>
                </c:pt>
                <c:pt idx="20">
                  <c:v>0.94495280915639102</c:v>
                </c:pt>
                <c:pt idx="21">
                  <c:v>0.96110329534219141</c:v>
                </c:pt>
                <c:pt idx="22">
                  <c:v>0.97274489870829439</c:v>
                </c:pt>
                <c:pt idx="23">
                  <c:v>0.98104288432692766</c:v>
                </c:pt>
                <c:pt idx="24">
                  <c:v>0.98690046024170375</c:v>
                </c:pt>
                <c:pt idx="25">
                  <c:v>0.99100052139458372</c:v>
                </c:pt>
                <c:pt idx="26">
                  <c:v>0.99384921393125125</c:v>
                </c:pt>
                <c:pt idx="27">
                  <c:v>0.99581559620800997</c:v>
                </c:pt>
                <c:pt idx="28">
                  <c:v>0.99716513047061939</c:v>
                </c:pt>
                <c:pt idx="29">
                  <c:v>0.99808658360211344</c:v>
                </c:pt>
                <c:pt idx="30">
                  <c:v>0.99871287427326594</c:v>
                </c:pt>
                <c:pt idx="31">
                  <c:v>0.99913680977400621</c:v>
                </c:pt>
                <c:pt idx="32">
                  <c:v>0.99942271713706876</c:v>
                </c:pt>
                <c:pt idx="33">
                  <c:v>0.99961489784821811</c:v>
                </c:pt>
                <c:pt idx="34">
                  <c:v>0.99974369052604273</c:v>
                </c:pt>
                <c:pt idx="35">
                  <c:v>0.9998297682536762</c:v>
                </c:pt>
                <c:pt idx="36">
                  <c:v>0.99988715554882379</c:v>
                </c:pt>
                <c:pt idx="37">
                  <c:v>0.99992532896997821</c:v>
                </c:pt>
                <c:pt idx="38">
                  <c:v>0.99995066922787201</c:v>
                </c:pt>
                <c:pt idx="39">
                  <c:v>0.99996745884954896</c:v>
                </c:pt>
                <c:pt idx="40">
                  <c:v>0.99997856383601247</c:v>
                </c:pt>
                <c:pt idx="41">
                  <c:v>0.99998589719212694</c:v>
                </c:pt>
                <c:pt idx="42">
                  <c:v>0.99999073278171702</c:v>
                </c:pt>
                <c:pt idx="43">
                  <c:v>0.99999391703032126</c:v>
                </c:pt>
                <c:pt idx="44">
                  <c:v>0.99999601123739856</c:v>
                </c:pt>
                <c:pt idx="45">
                  <c:v>0.99999738694927165</c:v>
                </c:pt>
                <c:pt idx="46">
                  <c:v>0.99999828969812599</c:v>
                </c:pt>
                <c:pt idx="47">
                  <c:v>0.99999888149286775</c:v>
                </c:pt>
                <c:pt idx="48">
                  <c:v>0.99999926908073467</c:v>
                </c:pt>
                <c:pt idx="49">
                  <c:v>0.99999952270551151</c:v>
                </c:pt>
                <c:pt idx="50">
                  <c:v>0.99999968853465548</c:v>
                </c:pt>
                <c:pt idx="51">
                  <c:v>0.99999979687764962</c:v>
                </c:pt>
                <c:pt idx="52">
                  <c:v>0.99999986761240178</c:v>
                </c:pt>
                <c:pt idx="53">
                  <c:v>0.99999991376289876</c:v>
                </c:pt>
                <c:pt idx="54">
                  <c:v>0.9999999438547883</c:v>
                </c:pt>
                <c:pt idx="55">
                  <c:v>0.99999996346438436</c:v>
                </c:pt>
                <c:pt idx="56">
                  <c:v>0.99999997623610093</c:v>
                </c:pt>
                <c:pt idx="57">
                  <c:v>0.99999998455001493</c:v>
                </c:pt>
                <c:pt idx="58">
                  <c:v>0.9999999899594324</c:v>
                </c:pt>
                <c:pt idx="59">
                  <c:v>0.99999999347743718</c:v>
                </c:pt>
                <c:pt idx="60">
                  <c:v>0.99999999576437615</c:v>
                </c:pt>
              </c:numCache>
            </c:numRef>
          </c:yVal>
        </c:ser>
        <c:ser>
          <c:idx val="1"/>
          <c:order val="1"/>
          <c:tx>
            <c:v>2-Methylphenol</c:v>
          </c:tx>
          <c:spPr>
            <a:ln>
              <a:noFill/>
            </a:ln>
          </c:spPr>
          <c:xVal>
            <c:numRef>
              <c:f>'Modellierung XII'!$B$21:$B$81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XII'!$F$21:$F$81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1.5010215292932116E-12</c:v>
                </c:pt>
                <c:pt idx="3">
                  <c:v>9.9054615620985942E-8</c:v>
                </c:pt>
                <c:pt idx="4">
                  <c:v>2.3042245775983797E-5</c:v>
                </c:pt>
                <c:pt idx="5">
                  <c:v>5.5668726428115267E-4</c:v>
                </c:pt>
                <c:pt idx="6">
                  <c:v>4.3282268210376174E-3</c:v>
                </c:pt>
                <c:pt idx="7">
                  <c:v>1.7610590616729982E-2</c:v>
                </c:pt>
                <c:pt idx="8">
                  <c:v>4.7856837183425538E-2</c:v>
                </c:pt>
                <c:pt idx="9">
                  <c:v>9.9520144904472252E-2</c:v>
                </c:pt>
                <c:pt idx="10">
                  <c:v>0.17190707119111487</c:v>
                </c:pt>
                <c:pt idx="11">
                  <c:v>0.25994426966363104</c:v>
                </c:pt>
                <c:pt idx="12">
                  <c:v>0.35641163646826046</c:v>
                </c:pt>
                <c:pt idx="13">
                  <c:v>0.45410171775568958</c:v>
                </c:pt>
                <c:pt idx="14">
                  <c:v>0.5471811367259698</c:v>
                </c:pt>
                <c:pt idx="15">
                  <c:v>0.63171128333328763</c:v>
                </c:pt>
                <c:pt idx="16">
                  <c:v>0.70558362875205805</c:v>
                </c:pt>
                <c:pt idx="17">
                  <c:v>0.76815868854732705</c:v>
                </c:pt>
                <c:pt idx="18">
                  <c:v>0.81982153925161527</c:v>
                </c:pt>
                <c:pt idx="19">
                  <c:v>0.86157481985156226</c:v>
                </c:pt>
                <c:pt idx="20">
                  <c:v>0.89472045311172932</c:v>
                </c:pt>
                <c:pt idx="21">
                  <c:v>0.92063665486107138</c:v>
                </c:pt>
                <c:pt idx="22">
                  <c:v>0.94063935025768808</c:v>
                </c:pt>
                <c:pt idx="23">
                  <c:v>0.95590679125510503</c:v>
                </c:pt>
                <c:pt idx="24">
                  <c:v>0.96744803622196851</c:v>
                </c:pt>
                <c:pt idx="25">
                  <c:v>0.97609949539745577</c:v>
                </c:pt>
                <c:pt idx="26">
                  <c:v>0.98253716704604288</c:v>
                </c:pt>
                <c:pt idx="27">
                  <c:v>0.9872965872357371</c:v>
                </c:pt>
                <c:pt idx="28">
                  <c:v>0.99079515169482768</c:v>
                </c:pt>
                <c:pt idx="29">
                  <c:v>0.99335382461622701</c:v>
                </c:pt>
                <c:pt idx="30">
                  <c:v>0.9952166313946591</c:v>
                </c:pt>
                <c:pt idx="31">
                  <c:v>0.99656732023180017</c:v>
                </c:pt>
                <c:pt idx="32">
                  <c:v>0.99754311136563889</c:v>
                </c:pt>
                <c:pt idx="33">
                  <c:v>0.99824574541223399</c:v>
                </c:pt>
                <c:pt idx="34">
                  <c:v>0.9987501849878242</c:v>
                </c:pt>
                <c:pt idx="35">
                  <c:v>0.99911135977042476</c:v>
                </c:pt>
                <c:pt idx="36">
                  <c:v>0.99936932469298634</c:v>
                </c:pt>
                <c:pt idx="37">
                  <c:v>0.99955316169591391</c:v>
                </c:pt>
                <c:pt idx="38">
                  <c:v>0.99968390462005441</c:v>
                </c:pt>
                <c:pt idx="39">
                  <c:v>0.99977671385519673</c:v>
                </c:pt>
                <c:pt idx="40">
                  <c:v>0.99984248248246743</c:v>
                </c:pt>
                <c:pt idx="41">
                  <c:v>0.99988901546196951</c:v>
                </c:pt>
                <c:pt idx="42">
                  <c:v>0.99992189089412364</c:v>
                </c:pt>
                <c:pt idx="43">
                  <c:v>0.99994508614368838</c:v>
                </c:pt>
                <c:pt idx="44">
                  <c:v>0.99996143124338033</c:v>
                </c:pt>
                <c:pt idx="45">
                  <c:v>0.99997293598353276</c:v>
                </c:pt>
                <c:pt idx="46">
                  <c:v>0.99998102513320797</c:v>
                </c:pt>
                <c:pt idx="47">
                  <c:v>0.99998670709858928</c:v>
                </c:pt>
                <c:pt idx="48">
                  <c:v>0.99999069453600464</c:v>
                </c:pt>
                <c:pt idx="49">
                  <c:v>0.99999349040032248</c:v>
                </c:pt>
                <c:pt idx="50">
                  <c:v>0.99999544920089622</c:v>
                </c:pt>
                <c:pt idx="51">
                  <c:v>0.99999682052209071</c:v>
                </c:pt>
                <c:pt idx="52">
                  <c:v>0.99999777988743255</c:v>
                </c:pt>
                <c:pt idx="53">
                  <c:v>0.99999845061176251</c:v>
                </c:pt>
                <c:pt idx="54">
                  <c:v>0.99999891924939721</c:v>
                </c:pt>
                <c:pt idx="55">
                  <c:v>0.99999924649942684</c:v>
                </c:pt>
                <c:pt idx="56">
                  <c:v>0.99999947489456642</c:v>
                </c:pt>
                <c:pt idx="57">
                  <c:v>0.9999996342154428</c:v>
                </c:pt>
                <c:pt idx="58">
                  <c:v>0.99999974529910263</c:v>
                </c:pt>
                <c:pt idx="59">
                  <c:v>0.99999982271522092</c:v>
                </c:pt>
                <c:pt idx="60">
                  <c:v>0.9999998766448599</c:v>
                </c:pt>
              </c:numCache>
            </c:numRef>
          </c:yVal>
        </c:ser>
        <c:ser>
          <c:idx val="2"/>
          <c:order val="2"/>
          <c:tx>
            <c:v>2,4-Dimethylphenol</c:v>
          </c:tx>
          <c:spPr>
            <a:ln>
              <a:noFill/>
            </a:ln>
          </c:spPr>
          <c:xVal>
            <c:numRef>
              <c:f>'Modellierung XII'!$B$21:$B$81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XII'!$J$21:$J$81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6.7273964177161371E-13</c:v>
                </c:pt>
                <c:pt idx="3">
                  <c:v>4.7007786052599705E-8</c:v>
                </c:pt>
                <c:pt idx="4">
                  <c:v>1.1555749372671455E-5</c:v>
                </c:pt>
                <c:pt idx="5">
                  <c:v>2.9456091814433766E-4</c:v>
                </c:pt>
                <c:pt idx="6">
                  <c:v>2.412577391283699E-3</c:v>
                </c:pt>
                <c:pt idx="7">
                  <c:v>1.0323532601931031E-2</c:v>
                </c:pt>
                <c:pt idx="8">
                  <c:v>2.9450823272954233E-2</c:v>
                </c:pt>
                <c:pt idx="9">
                  <c:v>6.4166829220862212E-2</c:v>
                </c:pt>
                <c:pt idx="10">
                  <c:v>0.11588163826664145</c:v>
                </c:pt>
                <c:pt idx="11">
                  <c:v>0.18277857778486381</c:v>
                </c:pt>
                <c:pt idx="12">
                  <c:v>0.26076994627038486</c:v>
                </c:pt>
                <c:pt idx="13">
                  <c:v>0.34482309304392295</c:v>
                </c:pt>
                <c:pt idx="14">
                  <c:v>0.43007154568694944</c:v>
                </c:pt>
                <c:pt idx="15">
                  <c:v>0.51249505380995319</c:v>
                </c:pt>
                <c:pt idx="16">
                  <c:v>0.58919482705483184</c:v>
                </c:pt>
                <c:pt idx="17">
                  <c:v>0.65838484647359596</c:v>
                </c:pt>
                <c:pt idx="18">
                  <c:v>0.71922645877412406</c:v>
                </c:pt>
                <c:pt idx="19">
                  <c:v>0.77160319173201397</c:v>
                </c:pt>
                <c:pt idx="20">
                  <c:v>0.81589638366463635</c:v>
                </c:pt>
                <c:pt idx="21">
                  <c:v>0.85279243361416857</c:v>
                </c:pt>
                <c:pt idx="22">
                  <c:v>0.88313352125533007</c:v>
                </c:pt>
                <c:pt idx="23">
                  <c:v>0.90780919706977792</c:v>
                </c:pt>
                <c:pt idx="24">
                  <c:v>0.92768580686400826</c:v>
                </c:pt>
                <c:pt idx="25">
                  <c:v>0.94356359309742677</c:v>
                </c:pt>
                <c:pt idx="26">
                  <c:v>0.956154663369707</c:v>
                </c:pt>
                <c:pt idx="27">
                  <c:v>0.96607532988733003</c:v>
                </c:pt>
                <c:pt idx="28">
                  <c:v>0.97384762326717733</c:v>
                </c:pt>
                <c:pt idx="29">
                  <c:v>0.97990610343262474</c:v>
                </c:pt>
                <c:pt idx="30">
                  <c:v>0.98460744578274273</c:v>
                </c:pt>
                <c:pt idx="31">
                  <c:v>0.98824098489092349</c:v>
                </c:pt>
                <c:pt idx="32">
                  <c:v>0.99103910228316938</c:v>
                </c:pt>
                <c:pt idx="33">
                  <c:v>0.99318685971598086</c:v>
                </c:pt>
                <c:pt idx="34">
                  <c:v>0.9948305678208117</c:v>
                </c:pt>
                <c:pt idx="35">
                  <c:v>0.9960851629832802</c:v>
                </c:pt>
                <c:pt idx="36">
                  <c:v>0.99704043680779442</c:v>
                </c:pt>
                <c:pt idx="37">
                  <c:v>0.99776619420830504</c:v>
                </c:pt>
                <c:pt idx="38">
                  <c:v>0.99831646598718338</c:v>
                </c:pt>
                <c:pt idx="39">
                  <c:v>0.99873291280800425</c:v>
                </c:pt>
                <c:pt idx="40">
                  <c:v>0.99904754609885038</c:v>
                </c:pt>
                <c:pt idx="41">
                  <c:v>0.99928488686351657</c:v>
                </c:pt>
                <c:pt idx="42">
                  <c:v>0.99946366553410471</c:v>
                </c:pt>
                <c:pt idx="43">
                  <c:v>0.99959815339833591</c:v>
                </c:pt>
                <c:pt idx="44">
                  <c:v>0.99969919914888716</c:v>
                </c:pt>
                <c:pt idx="45">
                  <c:v>0.99977503245670618</c:v>
                </c:pt>
                <c:pt idx="46">
                  <c:v>0.99983188432133263</c:v>
                </c:pt>
                <c:pt idx="47">
                  <c:v>0.99987446423051729</c:v>
                </c:pt>
                <c:pt idx="48">
                  <c:v>0.99990632598363394</c:v>
                </c:pt>
                <c:pt idx="49">
                  <c:v>0.99993014735263053</c:v>
                </c:pt>
                <c:pt idx="50">
                  <c:v>0.99994794327442127</c:v>
                </c:pt>
                <c:pt idx="51">
                  <c:v>0.99996122803493692</c:v>
                </c:pt>
                <c:pt idx="52">
                  <c:v>0.99997113834543438</c:v>
                </c:pt>
                <c:pt idx="53">
                  <c:v>0.99997852657232833</c:v>
                </c:pt>
                <c:pt idx="54">
                  <c:v>0.9999840312290581</c:v>
                </c:pt>
                <c:pt idx="55">
                  <c:v>0.9999881301879624</c:v>
                </c:pt>
                <c:pt idx="56">
                  <c:v>0.99999118078748828</c:v>
                </c:pt>
                <c:pt idx="57">
                  <c:v>0.99999345002012563</c:v>
                </c:pt>
                <c:pt idx="58">
                  <c:v>0.99999513722523314</c:v>
                </c:pt>
                <c:pt idx="59">
                  <c:v>0.99999639112751348</c:v>
                </c:pt>
                <c:pt idx="60">
                  <c:v>0.99999732261604479</c:v>
                </c:pt>
              </c:numCache>
            </c:numRef>
          </c:yVal>
        </c:ser>
        <c:ser>
          <c:idx val="3"/>
          <c:order val="3"/>
          <c:tx>
            <c:v>2,3,5-Trimethylphenol</c:v>
          </c:tx>
          <c:spPr>
            <a:ln>
              <a:noFill/>
            </a:ln>
          </c:spPr>
          <c:xVal>
            <c:numRef>
              <c:f>'Modellierung XII'!$B$21:$B$81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XII'!$O$21:$O$81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1.9182433419473455E-12</c:v>
                </c:pt>
                <c:pt idx="3">
                  <c:v>1.242268929391166E-7</c:v>
                </c:pt>
                <c:pt idx="4">
                  <c:v>2.8377081530361892E-5</c:v>
                </c:pt>
                <c:pt idx="5">
                  <c:v>6.7358378429166477E-4</c:v>
                </c:pt>
                <c:pt idx="6">
                  <c:v>5.1483405308304642E-3</c:v>
                </c:pt>
                <c:pt idx="7">
                  <c:v>2.0604704435680854E-2</c:v>
                </c:pt>
                <c:pt idx="8">
                  <c:v>5.5113151588898901E-2</c:v>
                </c:pt>
                <c:pt idx="9">
                  <c:v>0.1128892796325035</c:v>
                </c:pt>
                <c:pt idx="10">
                  <c:v>0.19222355610094038</c:v>
                </c:pt>
                <c:pt idx="11">
                  <c:v>0.28676979300930616</c:v>
                </c:pt>
                <c:pt idx="12">
                  <c:v>0.38827575691411303</c:v>
                </c:pt>
                <c:pt idx="13">
                  <c:v>0.48898276151060366</c:v>
                </c:pt>
                <c:pt idx="14">
                  <c:v>0.58298372530983389</c:v>
                </c:pt>
                <c:pt idx="15">
                  <c:v>0.666608661857792</c:v>
                </c:pt>
                <c:pt idx="16">
                  <c:v>0.73819519035612025</c:v>
                </c:pt>
                <c:pt idx="17">
                  <c:v>0.79759135868290243</c:v>
                </c:pt>
                <c:pt idx="18">
                  <c:v>0.845622915965349</c:v>
                </c:pt>
                <c:pt idx="19">
                  <c:v>0.88364370841433104</c:v>
                </c:pt>
                <c:pt idx="20">
                  <c:v>0.91320493159363969</c:v>
                </c:pt>
                <c:pt idx="21">
                  <c:v>0.93584217269582015</c:v>
                </c:pt>
                <c:pt idx="22">
                  <c:v>0.95295367148809029</c:v>
                </c:pt>
                <c:pt idx="23">
                  <c:v>0.96574464823273454</c:v>
                </c:pt>
                <c:pt idx="24">
                  <c:v>0.97521401988695344</c:v>
                </c:pt>
                <c:pt idx="25">
                  <c:v>0.98216556025177937</c:v>
                </c:pt>
                <c:pt idx="26">
                  <c:v>0.98723123765225607</c:v>
                </c:pt>
                <c:pt idx="27">
                  <c:v>0.99089876544300637</c:v>
                </c:pt>
                <c:pt idx="28">
                  <c:v>0.99353883145231614</c:v>
                </c:pt>
                <c:pt idx="29">
                  <c:v>0.99542960763797139</c:v>
                </c:pt>
                <c:pt idx="30">
                  <c:v>0.9967776036901157</c:v>
                </c:pt>
                <c:pt idx="31">
                  <c:v>0.99773472589032408</c:v>
                </c:pt>
                <c:pt idx="32">
                  <c:v>0.99841183136395284</c:v>
                </c:pt>
                <c:pt idx="33">
                  <c:v>0.9988892639123893</c:v>
                </c:pt>
                <c:pt idx="34">
                  <c:v>0.99922490252966178</c:v>
                </c:pt>
                <c:pt idx="35">
                  <c:v>0.99946022153913261</c:v>
                </c:pt>
                <c:pt idx="36">
                  <c:v>0.99962480029284106</c:v>
                </c:pt>
                <c:pt idx="37">
                  <c:v>0.99973964653788339</c:v>
                </c:pt>
                <c:pt idx="38">
                  <c:v>0.99981962445998007</c:v>
                </c:pt>
                <c:pt idx="39">
                  <c:v>0.99987521599048645</c:v>
                </c:pt>
                <c:pt idx="40">
                  <c:v>0.99991379040264206</c:v>
                </c:pt>
                <c:pt idx="41">
                  <c:v>0.99994051445717835</c:v>
                </c:pt>
                <c:pt idx="42">
                  <c:v>0.99995900167888041</c:v>
                </c:pt>
                <c:pt idx="43">
                  <c:v>0.99997177359260869</c:v>
                </c:pt>
                <c:pt idx="44">
                  <c:v>0.99998058609707308</c:v>
                </c:pt>
                <c:pt idx="45">
                  <c:v>0.99998665963353273</c:v>
                </c:pt>
                <c:pt idx="46">
                  <c:v>0.99999084100787394</c:v>
                </c:pt>
                <c:pt idx="47">
                  <c:v>0.99999371684639249</c:v>
                </c:pt>
                <c:pt idx="48">
                  <c:v>0.99999569294218338</c:v>
                </c:pt>
                <c:pt idx="49">
                  <c:v>0.99999704962069913</c:v>
                </c:pt>
                <c:pt idx="50">
                  <c:v>0.99999798029224207</c:v>
                </c:pt>
                <c:pt idx="51">
                  <c:v>0.99999861824632719</c:v>
                </c:pt>
                <c:pt idx="52">
                  <c:v>0.99999905524192212</c:v>
                </c:pt>
                <c:pt idx="53">
                  <c:v>0.99999935438481269</c:v>
                </c:pt>
                <c:pt idx="54">
                  <c:v>0.9999995590350228</c:v>
                </c:pt>
                <c:pt idx="55">
                  <c:v>0.9999996989596206</c:v>
                </c:pt>
                <c:pt idx="56">
                  <c:v>0.99999979457759203</c:v>
                </c:pt>
                <c:pt idx="57">
                  <c:v>0.99999985988503048</c:v>
                </c:pt>
                <c:pt idx="58">
                  <c:v>0.99999990446876885</c:v>
                </c:pt>
                <c:pt idx="59">
                  <c:v>0.99999993489114369</c:v>
                </c:pt>
                <c:pt idx="60">
                  <c:v>0.99999995564141519</c:v>
                </c:pt>
              </c:numCache>
            </c:numRef>
          </c:yVal>
        </c:ser>
        <c:ser>
          <c:idx val="4"/>
          <c:order val="4"/>
          <c:tx>
            <c:v>Benzol</c:v>
          </c:tx>
          <c:spPr>
            <a:ln>
              <a:noFill/>
            </a:ln>
          </c:spPr>
          <c:xVal>
            <c:numRef>
              <c:f>'Modellierung XII'!$B$21:$B$81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'Modellierung XII'!$U$21:$U$81</c:f>
              <c:numCache>
                <c:formatCode>0.00</c:formatCode>
                <c:ptCount val="61"/>
                <c:pt idx="0">
                  <c:v>0</c:v>
                </c:pt>
                <c:pt idx="1">
                  <c:v>1.1102230246251565E-16</c:v>
                </c:pt>
                <c:pt idx="2">
                  <c:v>2.1059221089192448E-8</c:v>
                </c:pt>
                <c:pt idx="3">
                  <c:v>1.3027240377327944E-5</c:v>
                </c:pt>
                <c:pt idx="4">
                  <c:v>3.2731052402601435E-4</c:v>
                </c:pt>
                <c:pt idx="5">
                  <c:v>2.2647610771377447E-3</c:v>
                </c:pt>
                <c:pt idx="6">
                  <c:v>8.1926677608251692E-3</c:v>
                </c:pt>
                <c:pt idx="7">
                  <c:v>2.0418320921613834E-2</c:v>
                </c:pt>
                <c:pt idx="8">
                  <c:v>4.0271762116104892E-2</c:v>
                </c:pt>
                <c:pt idx="9">
                  <c:v>6.7913606443156582E-2</c:v>
                </c:pt>
                <c:pt idx="10">
                  <c:v>0.10259624151262392</c:v>
                </c:pt>
                <c:pt idx="11">
                  <c:v>0.14304175987955708</c:v>
                </c:pt>
                <c:pt idx="12">
                  <c:v>0.18776453530721038</c:v>
                </c:pt>
                <c:pt idx="13">
                  <c:v>0.23529244839227867</c:v>
                </c:pt>
                <c:pt idx="14">
                  <c:v>0.28429326938922411</c:v>
                </c:pt>
                <c:pt idx="15">
                  <c:v>0.3336347064767578</c:v>
                </c:pt>
                <c:pt idx="16">
                  <c:v>0.38240016050035597</c:v>
                </c:pt>
                <c:pt idx="17">
                  <c:v>0.42987943160486025</c:v>
                </c:pt>
                <c:pt idx="18">
                  <c:v>0.47554667369061521</c:v>
                </c:pt>
                <c:pt idx="19">
                  <c:v>0.51903336379236575</c:v>
                </c:pt>
                <c:pt idx="20">
                  <c:v>0.56010079106441624</c:v>
                </c:pt>
                <c:pt idx="21">
                  <c:v>0.59861446273231511</c:v>
                </c:pt>
                <c:pt idx="22">
                  <c:v>0.63452152146958851</c:v>
                </c:pt>
                <c:pt idx="23">
                  <c:v>0.66783151238175031</c:v>
                </c:pt>
                <c:pt idx="24">
                  <c:v>0.69860040991021333</c:v>
                </c:pt>
                <c:pt idx="25">
                  <c:v>0.72691762559327533</c:v>
                </c:pt>
                <c:pt idx="26">
                  <c:v>0.75289560027539704</c:v>
                </c:pt>
                <c:pt idx="27">
                  <c:v>0.77666161101679265</c:v>
                </c:pt>
                <c:pt idx="28">
                  <c:v>0.79835141139971277</c:v>
                </c:pt>
                <c:pt idx="29">
                  <c:v>0.81810434818698996</c:v>
                </c:pt>
                <c:pt idx="30">
                  <c:v>0.83605973234415931</c:v>
                </c:pt>
                <c:pt idx="31">
                  <c:v>0.8523540354202197</c:v>
                </c:pt>
                <c:pt idx="32">
                  <c:v>0.86711948954744822</c:v>
                </c:pt>
                <c:pt idx="33">
                  <c:v>0.88048191696933842</c:v>
                </c:pt>
                <c:pt idx="34">
                  <c:v>0.89256054926503403</c:v>
                </c:pt>
                <c:pt idx="35">
                  <c:v>0.90346734363977099</c:v>
                </c:pt>
                <c:pt idx="36">
                  <c:v>0.91330679427248285</c:v>
                </c:pt>
                <c:pt idx="37">
                  <c:v>0.9221758685810838</c:v>
                </c:pt>
                <c:pt idx="38">
                  <c:v>0.93016420707064684</c:v>
                </c:pt>
                <c:pt idx="39">
                  <c:v>0.93735434560719666</c:v>
                </c:pt>
                <c:pt idx="40">
                  <c:v>0.94382203273907805</c:v>
                </c:pt>
                <c:pt idx="41">
                  <c:v>0.94963659298343062</c:v>
                </c:pt>
                <c:pt idx="42">
                  <c:v>0.95486132493590026</c:v>
                </c:pt>
                <c:pt idx="43">
                  <c:v>0.9595538710043261</c:v>
                </c:pt>
                <c:pt idx="44">
                  <c:v>0.96376667210584022</c:v>
                </c:pt>
                <c:pt idx="45">
                  <c:v>0.96754731011505379</c:v>
                </c:pt>
                <c:pt idx="46">
                  <c:v>0.97093893404148013</c:v>
                </c:pt>
                <c:pt idx="47">
                  <c:v>0.97398058720412251</c:v>
                </c:pt>
                <c:pt idx="48">
                  <c:v>0.97670758720501005</c:v>
                </c:pt>
                <c:pt idx="49">
                  <c:v>0.97915182228701481</c:v>
                </c:pt>
                <c:pt idx="50">
                  <c:v>0.98134206985751293</c:v>
                </c:pt>
                <c:pt idx="51">
                  <c:v>0.9833042822599759</c:v>
                </c:pt>
                <c:pt idx="52">
                  <c:v>0.98506183299735739</c:v>
                </c:pt>
                <c:pt idx="53">
                  <c:v>0.98663576762816818</c:v>
                </c:pt>
                <c:pt idx="54">
                  <c:v>0.98804502010760309</c:v>
                </c:pt>
                <c:pt idx="55">
                  <c:v>0.98930661943103571</c:v>
                </c:pt>
                <c:pt idx="56">
                  <c:v>0.99043586633615632</c:v>
                </c:pt>
                <c:pt idx="57">
                  <c:v>0.99144650706061488</c:v>
                </c:pt>
                <c:pt idx="58">
                  <c:v>0.9923508846446889</c:v>
                </c:pt>
                <c:pt idx="59">
                  <c:v>0.99316007724112321</c:v>
                </c:pt>
                <c:pt idx="60">
                  <c:v>0.99388402640341045</c:v>
                </c:pt>
              </c:numCache>
            </c:numRef>
          </c:yVal>
        </c:ser>
        <c:axId val="61958016"/>
        <c:axId val="61980672"/>
      </c:scatterChart>
      <c:valAx>
        <c:axId val="61958016"/>
        <c:scaling>
          <c:orientation val="minMax"/>
          <c:max val="6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[min]</a:t>
                </a:r>
              </a:p>
            </c:rich>
          </c:tx>
          <c:layout/>
        </c:title>
        <c:numFmt formatCode="General" sourceLinked="1"/>
        <c:tickLblPos val="nextTo"/>
        <c:crossAx val="61980672"/>
        <c:crosses val="autoZero"/>
        <c:crossBetween val="midCat"/>
        <c:majorUnit val="200"/>
      </c:valAx>
      <c:valAx>
        <c:axId val="61980672"/>
        <c:scaling>
          <c:orientation val="minMax"/>
          <c:max val="1.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 i / c Zulauf</a:t>
                </a:r>
              </a:p>
            </c:rich>
          </c:tx>
          <c:layout/>
        </c:title>
        <c:numFmt formatCode="0.0" sourceLinked="0"/>
        <c:tickLblPos val="nextTo"/>
        <c:crossAx val="61958016"/>
        <c:crosses val="autoZero"/>
        <c:crossBetween val="midCat"/>
        <c:majorUnit val="0.30000000000000032"/>
      </c:valAx>
    </c:plotArea>
    <c:legend>
      <c:legendPos val="r"/>
      <c:layout/>
      <c:txPr>
        <a:bodyPr/>
        <a:lstStyle/>
        <a:p>
          <a:pPr>
            <a:defRPr sz="900" baseline="0"/>
          </a:pPr>
          <a:endParaRPr lang="de-DE"/>
        </a:p>
      </c:txPr>
    </c:legend>
    <c:plotVisOnly val="1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3176</xdr:colOff>
      <xdr:row>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29</xdr:col>
      <xdr:colOff>168274</xdr:colOff>
      <xdr:row>11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P11" sqref="P11"/>
    </sheetView>
  </sheetViews>
  <sheetFormatPr baseColWidth="10" defaultRowHeight="15"/>
  <cols>
    <col min="1" max="1" width="23.85546875" customWidth="1"/>
    <col min="2" max="13" width="8.7109375" customWidth="1"/>
  </cols>
  <sheetData>
    <row r="1" spans="1:13">
      <c r="A1" t="s">
        <v>138</v>
      </c>
    </row>
    <row r="2" spans="1:13">
      <c r="A2" t="s">
        <v>139</v>
      </c>
    </row>
    <row r="3" spans="1:13">
      <c r="A3" t="s">
        <v>136</v>
      </c>
    </row>
    <row r="6" spans="1:13" s="248" customFormat="1">
      <c r="B6" s="248" t="s">
        <v>140</v>
      </c>
      <c r="C6" s="248" t="s">
        <v>141</v>
      </c>
      <c r="D6" s="248" t="s">
        <v>142</v>
      </c>
      <c r="E6" s="248" t="s">
        <v>143</v>
      </c>
      <c r="F6" s="248" t="s">
        <v>144</v>
      </c>
      <c r="G6" s="248" t="s">
        <v>145</v>
      </c>
      <c r="H6" s="248" t="s">
        <v>146</v>
      </c>
      <c r="I6" s="248" t="s">
        <v>147</v>
      </c>
      <c r="J6" s="248" t="s">
        <v>148</v>
      </c>
      <c r="K6" s="248" t="s">
        <v>149</v>
      </c>
      <c r="L6" s="248" t="s">
        <v>150</v>
      </c>
      <c r="M6" s="248" t="s">
        <v>151</v>
      </c>
    </row>
    <row r="7" spans="1:13" s="5" customFormat="1" ht="18">
      <c r="A7" s="91" t="s">
        <v>137</v>
      </c>
      <c r="B7" s="5">
        <v>1E-4</v>
      </c>
      <c r="C7" s="5">
        <v>1E-4</v>
      </c>
      <c r="D7" s="5">
        <v>1E-4</v>
      </c>
      <c r="E7" s="5">
        <v>4.0000000000000001E-3</v>
      </c>
      <c r="F7" s="5">
        <v>4.0000000000000001E-3</v>
      </c>
      <c r="G7" s="5">
        <v>4.0000000000000001E-3</v>
      </c>
      <c r="H7" s="5">
        <v>1E-4</v>
      </c>
      <c r="I7" s="5">
        <v>1E-4</v>
      </c>
      <c r="J7" s="5">
        <v>1E-4</v>
      </c>
      <c r="K7" s="5">
        <v>4.0000000000000001E-3</v>
      </c>
      <c r="L7" s="5">
        <v>4.0000000000000001E-3</v>
      </c>
      <c r="M7" s="5">
        <v>4.0000000000000001E-3</v>
      </c>
    </row>
    <row r="8" spans="1:13" s="5" customFormat="1">
      <c r="A8" s="91" t="s">
        <v>52</v>
      </c>
      <c r="B8" s="5">
        <v>5</v>
      </c>
      <c r="C8" s="5">
        <v>7</v>
      </c>
      <c r="D8" s="5">
        <v>9</v>
      </c>
      <c r="E8" s="5">
        <v>5</v>
      </c>
      <c r="F8" s="5">
        <v>7</v>
      </c>
      <c r="G8" s="5">
        <v>9</v>
      </c>
      <c r="H8" s="5">
        <v>5</v>
      </c>
      <c r="I8" s="5">
        <v>7</v>
      </c>
      <c r="J8" s="5">
        <v>9</v>
      </c>
      <c r="K8" s="5">
        <v>5</v>
      </c>
      <c r="L8" s="5">
        <v>7</v>
      </c>
      <c r="M8" s="5">
        <v>9</v>
      </c>
    </row>
    <row r="9" spans="1:13" s="5" customFormat="1">
      <c r="A9" s="91" t="s">
        <v>57</v>
      </c>
      <c r="B9" s="5" t="s">
        <v>134</v>
      </c>
      <c r="C9" s="5" t="s">
        <v>134</v>
      </c>
      <c r="D9" s="5" t="s">
        <v>134</v>
      </c>
      <c r="E9" s="5" t="s">
        <v>134</v>
      </c>
      <c r="F9" s="5" t="s">
        <v>134</v>
      </c>
      <c r="G9" s="5" t="s">
        <v>134</v>
      </c>
      <c r="H9" s="5" t="s">
        <v>135</v>
      </c>
      <c r="I9" s="5" t="s">
        <v>135</v>
      </c>
      <c r="J9" s="5" t="s">
        <v>135</v>
      </c>
      <c r="K9" s="5" t="s">
        <v>135</v>
      </c>
      <c r="L9" s="5" t="s">
        <v>135</v>
      </c>
      <c r="M9" s="5" t="s">
        <v>135</v>
      </c>
    </row>
    <row r="10" spans="1:13" ht="15.75" thickBot="1">
      <c r="A10" s="249"/>
      <c r="B10" s="250" t="s">
        <v>152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</row>
    <row r="11" spans="1:13">
      <c r="A11" s="251" t="str">
        <f>'SV VII'!$A18</f>
        <v>Phenol</v>
      </c>
      <c r="B11" s="252" t="s">
        <v>153</v>
      </c>
      <c r="C11" s="252" t="s">
        <v>153</v>
      </c>
      <c r="D11" s="252" t="s">
        <v>153</v>
      </c>
      <c r="E11" s="252" t="s">
        <v>153</v>
      </c>
      <c r="F11" s="252" t="s">
        <v>153</v>
      </c>
      <c r="G11" s="252" t="s">
        <v>153</v>
      </c>
      <c r="H11" s="253">
        <f>'SV VII'!$AL18</f>
        <v>1</v>
      </c>
      <c r="I11" s="253">
        <f>'SV VIII'!$AL18</f>
        <v>1</v>
      </c>
      <c r="J11" s="253">
        <f>'SV IX'!$AL18</f>
        <v>1</v>
      </c>
      <c r="K11" s="253">
        <f>'SV X'!$AL18</f>
        <v>1.06</v>
      </c>
      <c r="L11" s="253">
        <f>'SV XI'!$AL18</f>
        <v>1.07</v>
      </c>
      <c r="M11" s="253">
        <f>'SV XII'!AL18</f>
        <v>1.04</v>
      </c>
    </row>
    <row r="12" spans="1:13">
      <c r="A12" s="251" t="str">
        <f>'SV I'!A18</f>
        <v>2-Methylphenol</v>
      </c>
      <c r="B12" s="253">
        <f>'SV I'!AL18</f>
        <v>1</v>
      </c>
      <c r="C12" s="253">
        <f>'SV II'!$AL18</f>
        <v>1</v>
      </c>
      <c r="D12" s="253">
        <f>'SV III'!AL18</f>
        <v>1</v>
      </c>
      <c r="E12" s="253">
        <f>'SV IV'!$AL18</f>
        <v>1.05</v>
      </c>
      <c r="F12" s="253">
        <f>'SV V'!$AL18</f>
        <v>1.08</v>
      </c>
      <c r="G12" s="253">
        <f>'SV VI'!AL18</f>
        <v>1.1000000000000001</v>
      </c>
      <c r="H12" s="253">
        <f>'SV VII'!$AL19</f>
        <v>1</v>
      </c>
      <c r="I12" s="253">
        <f>'SV VIII'!$AL19</f>
        <v>1</v>
      </c>
      <c r="J12" s="253">
        <f>'SV IX'!$AL19</f>
        <v>1</v>
      </c>
      <c r="K12" s="253">
        <f>'SV X'!$AL19</f>
        <v>1.1200000000000001</v>
      </c>
      <c r="L12" s="253">
        <f>'SV XI'!$AL19</f>
        <v>1.1000000000000001</v>
      </c>
      <c r="M12" s="253">
        <f>'SV XII'!AL19</f>
        <v>1.0900000000000001</v>
      </c>
    </row>
    <row r="13" spans="1:13">
      <c r="A13" s="251" t="str">
        <f>'SV VII'!$A20</f>
        <v>3-Methylphenol</v>
      </c>
      <c r="B13" s="252" t="s">
        <v>153</v>
      </c>
      <c r="C13" s="252" t="s">
        <v>153</v>
      </c>
      <c r="D13" s="252" t="s">
        <v>153</v>
      </c>
      <c r="E13" s="252" t="s">
        <v>153</v>
      </c>
      <c r="F13" s="252" t="s">
        <v>153</v>
      </c>
      <c r="G13" s="252" t="s">
        <v>153</v>
      </c>
      <c r="H13" s="253">
        <f>'SV VII'!$AL20</f>
        <v>1</v>
      </c>
      <c r="I13" s="253">
        <f>'SV VIII'!$AL20</f>
        <v>1</v>
      </c>
      <c r="J13" s="253">
        <f>'SV IX'!$AL20</f>
        <v>1</v>
      </c>
      <c r="K13" s="253">
        <f>'SV X'!$AL20</f>
        <v>1.1100000000000001</v>
      </c>
      <c r="L13" s="253">
        <f>'SV XI'!$AL20</f>
        <v>1.1000000000000001</v>
      </c>
      <c r="M13" s="253">
        <f>'SV XII'!AL20</f>
        <v>1.0900000000000001</v>
      </c>
    </row>
    <row r="14" spans="1:13">
      <c r="A14" s="251" t="str">
        <f>'SV I'!A19</f>
        <v>4-Methylphenol</v>
      </c>
      <c r="B14" s="253">
        <f>'SV I'!AL19</f>
        <v>1</v>
      </c>
      <c r="C14" s="253">
        <f>'SV II'!$AL19</f>
        <v>1</v>
      </c>
      <c r="D14" s="253">
        <f>'SV III'!AL19</f>
        <v>1</v>
      </c>
      <c r="E14" s="253">
        <f>'SV IV'!$AL19</f>
        <v>1.05</v>
      </c>
      <c r="F14" s="253">
        <f>'SV V'!$AL19</f>
        <v>1.08</v>
      </c>
      <c r="G14" s="253">
        <f>'SV VI'!AL19</f>
        <v>1.1000000000000001</v>
      </c>
      <c r="H14" s="253">
        <f>'SV VII'!$AL21</f>
        <v>1</v>
      </c>
      <c r="I14" s="253">
        <f>'SV VIII'!$AL21</f>
        <v>1</v>
      </c>
      <c r="J14" s="253">
        <f>'SV IX'!$AL21</f>
        <v>1</v>
      </c>
      <c r="K14" s="253">
        <f>'SV X'!$AL21</f>
        <v>1.1100000000000001</v>
      </c>
      <c r="L14" s="253">
        <f>'SV XI'!$AL21</f>
        <v>1.1000000000000001</v>
      </c>
      <c r="M14" s="253">
        <f>'SV XII'!AL21</f>
        <v>1.0900000000000001</v>
      </c>
    </row>
    <row r="15" spans="1:13">
      <c r="A15" s="251" t="str">
        <f>'SV I'!A20</f>
        <v>2,3-Dimethylphenol</v>
      </c>
      <c r="B15" s="253">
        <f>'SV I'!AL20</f>
        <v>1</v>
      </c>
      <c r="C15" s="253">
        <f>'SV II'!$AL20</f>
        <v>1</v>
      </c>
      <c r="D15" s="253">
        <f>'SV III'!AL20</f>
        <v>1</v>
      </c>
      <c r="E15" s="253">
        <f>'SV IV'!$AL20</f>
        <v>1.1000000000000001</v>
      </c>
      <c r="F15" s="253">
        <f>'SV V'!$AL20</f>
        <v>1.1200000000000001</v>
      </c>
      <c r="G15" s="253">
        <f>'SV VI'!AL20</f>
        <v>1.18</v>
      </c>
      <c r="H15" s="253">
        <f>'SV VII'!$AL22</f>
        <v>1</v>
      </c>
      <c r="I15" s="253">
        <f>'SV VIII'!$AL22</f>
        <v>1</v>
      </c>
      <c r="J15" s="253">
        <f>'SV IX'!$AL22</f>
        <v>1</v>
      </c>
      <c r="K15" s="253">
        <f>'SV X'!$AL22</f>
        <v>1.1100000000000001</v>
      </c>
      <c r="L15" s="253">
        <f>'SV XI'!$AL22</f>
        <v>1.1499999999999999</v>
      </c>
      <c r="M15" s="253">
        <f>'SV XII'!AL22</f>
        <v>1.1399999999999999</v>
      </c>
    </row>
    <row r="16" spans="1:13">
      <c r="A16" s="251" t="str">
        <f>'SV I'!A21</f>
        <v>2,4-Dimethylphenol</v>
      </c>
      <c r="B16" s="253">
        <f>'SV I'!AL21</f>
        <v>1</v>
      </c>
      <c r="C16" s="253">
        <f>'SV II'!$AL21</f>
        <v>1</v>
      </c>
      <c r="D16" s="253">
        <f>'SV III'!AL21</f>
        <v>1</v>
      </c>
      <c r="E16" s="253">
        <f>'SV IV'!$AL21</f>
        <v>1.06</v>
      </c>
      <c r="F16" s="253">
        <f>'SV V'!$AL21</f>
        <v>1.1499999999999999</v>
      </c>
      <c r="G16" s="253">
        <f>'SV VI'!AL21</f>
        <v>1.17</v>
      </c>
      <c r="H16" s="253">
        <f>'SV VII'!$AL23</f>
        <v>1.0149999999999999</v>
      </c>
      <c r="I16" s="253">
        <f>'SV VIII'!$AL23</f>
        <v>1</v>
      </c>
      <c r="J16" s="253">
        <f>'SV IX'!$AL23</f>
        <v>1</v>
      </c>
      <c r="K16" s="253">
        <f>'SV X'!$AL23</f>
        <v>1.1100000000000001</v>
      </c>
      <c r="L16" s="253">
        <f>'SV XI'!$AL23</f>
        <v>1.18</v>
      </c>
      <c r="M16" s="253">
        <f>'SV XII'!AL23</f>
        <v>1.2</v>
      </c>
    </row>
    <row r="17" spans="1:13">
      <c r="A17" s="251" t="str">
        <f>'SV I'!A22</f>
        <v>2,5-Dimethylphenol</v>
      </c>
      <c r="B17" s="253">
        <f>'SV I'!AL22</f>
        <v>1</v>
      </c>
      <c r="C17" s="253">
        <f>'SV II'!$AL22</f>
        <v>1</v>
      </c>
      <c r="D17" s="253">
        <f>'SV III'!AL22</f>
        <v>1.02</v>
      </c>
      <c r="E17" s="253">
        <f>'SV IV'!$AL22</f>
        <v>1.08</v>
      </c>
      <c r="F17" s="253">
        <f>'SV V'!$AL22</f>
        <v>1.1200000000000001</v>
      </c>
      <c r="G17" s="253">
        <f>'SV VI'!AL22</f>
        <v>1.1499999999999999</v>
      </c>
      <c r="H17" s="253">
        <f>'SV VII'!$AL24</f>
        <v>1.02</v>
      </c>
      <c r="I17" s="253">
        <f>'SV VIII'!$AL24</f>
        <v>1</v>
      </c>
      <c r="J17" s="253">
        <f>'SV IX'!$AL24</f>
        <v>1</v>
      </c>
      <c r="K17" s="253">
        <f>'SV X'!$AL24</f>
        <v>1.1100000000000001</v>
      </c>
      <c r="L17" s="253">
        <f>'SV XI'!$AL24</f>
        <v>1.1399999999999999</v>
      </c>
      <c r="M17" s="253">
        <f>'SV XII'!AL24</f>
        <v>1.1499999999999999</v>
      </c>
    </row>
    <row r="18" spans="1:13">
      <c r="A18" s="251" t="str">
        <f>'SV I'!A23</f>
        <v>2,6-Dimethylphenol</v>
      </c>
      <c r="B18" s="253">
        <f>'SV I'!AL23</f>
        <v>1</v>
      </c>
      <c r="C18" s="253">
        <f>'SV II'!$AL23</f>
        <v>1</v>
      </c>
      <c r="D18" s="253">
        <f>'SV III'!AL23</f>
        <v>1</v>
      </c>
      <c r="E18" s="253">
        <f>'SV IV'!$AL23</f>
        <v>1.08</v>
      </c>
      <c r="F18" s="253">
        <f>'SV V'!$AL23</f>
        <v>1.2</v>
      </c>
      <c r="G18" s="253">
        <f>'SV VI'!AL23</f>
        <v>1.2</v>
      </c>
      <c r="H18" s="253">
        <f>'SV VII'!$AL25</f>
        <v>1.02</v>
      </c>
      <c r="I18" s="253">
        <f>'SV VIII'!$AL25</f>
        <v>1</v>
      </c>
      <c r="J18" s="253">
        <f>'SV IX'!$AL25</f>
        <v>1</v>
      </c>
      <c r="K18" s="253">
        <f>'SV X'!$AL25</f>
        <v>1</v>
      </c>
      <c r="L18" s="253">
        <f>'SV XI'!$AL25</f>
        <v>1.1399999999999999</v>
      </c>
      <c r="M18" s="253">
        <f>'SV XII'!AL25</f>
        <v>1.0900000000000001</v>
      </c>
    </row>
    <row r="19" spans="1:13">
      <c r="A19" s="251" t="str">
        <f>'SV I'!A24</f>
        <v>3,4-Dimethylphenol</v>
      </c>
      <c r="B19" s="253">
        <f>'SV I'!AL24</f>
        <v>1</v>
      </c>
      <c r="C19" s="253">
        <f>'SV II'!$AL24</f>
        <v>1</v>
      </c>
      <c r="D19" s="253">
        <f>'SV III'!AL24</f>
        <v>1</v>
      </c>
      <c r="E19" s="253">
        <f>'SV IV'!$AL24</f>
        <v>1.07</v>
      </c>
      <c r="F19" s="253">
        <f>'SV V'!$AL24</f>
        <v>1.1299999999999999</v>
      </c>
      <c r="G19" s="253">
        <f>'SV VI'!AL24</f>
        <v>1.1499999999999999</v>
      </c>
      <c r="H19" s="253">
        <f>'SV VII'!$AL26</f>
        <v>1.01</v>
      </c>
      <c r="I19" s="253">
        <f>'SV VIII'!$AL26</f>
        <v>1</v>
      </c>
      <c r="J19" s="253">
        <f>'SV IX'!$AL26</f>
        <v>1</v>
      </c>
      <c r="K19" s="253">
        <f>'SV X'!$AL26</f>
        <v>1</v>
      </c>
      <c r="L19" s="253">
        <f>'SV XI'!$AL26</f>
        <v>1.1399999999999999</v>
      </c>
      <c r="M19" s="253">
        <f>'SV XII'!AL26</f>
        <v>1.1399999999999999</v>
      </c>
    </row>
    <row r="20" spans="1:13">
      <c r="A20" s="251" t="str">
        <f>'SV I'!A25</f>
        <v>3,5-Dimethylphenol</v>
      </c>
      <c r="B20" s="253">
        <f>'SV I'!AL25</f>
        <v>1</v>
      </c>
      <c r="C20" s="253">
        <f>'SV II'!$AL25</f>
        <v>1</v>
      </c>
      <c r="D20" s="253">
        <f>'SV III'!AL25</f>
        <v>1</v>
      </c>
      <c r="E20" s="253">
        <f>'SV IV'!$AL25</f>
        <v>1.08</v>
      </c>
      <c r="F20" s="253">
        <f>'SV V'!$AL25</f>
        <v>1.1000000000000001</v>
      </c>
      <c r="G20" s="253">
        <f>'SV VI'!AL25</f>
        <v>1.1399999999999999</v>
      </c>
      <c r="H20" s="253">
        <f>'SV VII'!$AL27</f>
        <v>1.01</v>
      </c>
      <c r="I20" s="253">
        <f>'SV VIII'!$AL27</f>
        <v>1</v>
      </c>
      <c r="J20" s="253">
        <f>'SV IX'!$AL27</f>
        <v>1</v>
      </c>
      <c r="K20" s="253">
        <f>'SV X'!$AL27</f>
        <v>1.05</v>
      </c>
      <c r="L20" s="253">
        <f>'SV XI'!$AL27</f>
        <v>1.1599999999999999</v>
      </c>
      <c r="M20" s="253">
        <f>'SV XII'!AL27</f>
        <v>1.1399999999999999</v>
      </c>
    </row>
    <row r="21" spans="1:13">
      <c r="A21" s="251" t="str">
        <f>'SV I'!A26</f>
        <v>2,3,5-Trimethylphenol</v>
      </c>
      <c r="B21" s="253">
        <f>'SV I'!AL26</f>
        <v>1</v>
      </c>
      <c r="C21" s="253">
        <f>'SV II'!$AL26</f>
        <v>1</v>
      </c>
      <c r="D21" s="253">
        <f>'SV III'!AL26</f>
        <v>1</v>
      </c>
      <c r="E21" s="253">
        <f>'SV IV'!$AL26</f>
        <v>1.1100000000000001</v>
      </c>
      <c r="F21" s="253">
        <f>'SV V'!$AL26</f>
        <v>1.2</v>
      </c>
      <c r="G21" s="253">
        <f>'SV VI'!AL26</f>
        <v>1.25</v>
      </c>
      <c r="H21" s="253">
        <f>'SV VII'!$AL28</f>
        <v>1.05</v>
      </c>
      <c r="I21" s="253">
        <f>'SV VIII'!$AL28</f>
        <v>1.04</v>
      </c>
      <c r="J21" s="253">
        <f>'SV IX'!$AL28</f>
        <v>1.01</v>
      </c>
      <c r="K21" s="253">
        <f>'SV X'!$AL28</f>
        <v>1.05</v>
      </c>
      <c r="L21" s="253">
        <f>'SV XI'!$AL28</f>
        <v>1.1000000000000001</v>
      </c>
      <c r="M21" s="253">
        <f>'SV XII'!AL28</f>
        <v>1.06</v>
      </c>
    </row>
    <row r="22" spans="1:13">
      <c r="A22" s="251" t="str">
        <f>'SV VII'!$A29</f>
        <v>2,3,6-Trimethylphenol</v>
      </c>
      <c r="B22" s="252" t="s">
        <v>153</v>
      </c>
      <c r="C22" s="252" t="s">
        <v>153</v>
      </c>
      <c r="D22" s="252" t="s">
        <v>153</v>
      </c>
      <c r="E22" s="252" t="s">
        <v>153</v>
      </c>
      <c r="F22" s="252" t="s">
        <v>153</v>
      </c>
      <c r="G22" s="252" t="s">
        <v>153</v>
      </c>
      <c r="H22" s="253">
        <f>'SV VII'!$AL29</f>
        <v>1.05</v>
      </c>
      <c r="I22" s="253">
        <f>'SV VIII'!$AL29</f>
        <v>1.02</v>
      </c>
      <c r="J22" s="253">
        <f>'SV IX'!$AL29</f>
        <v>1.01</v>
      </c>
      <c r="K22" s="253">
        <f>'SV X'!$AL29</f>
        <v>1.05</v>
      </c>
      <c r="L22" s="253">
        <f>'SV XI'!$AL29</f>
        <v>1.05</v>
      </c>
      <c r="M22" s="253">
        <f>'SV XII'!AL29</f>
        <v>1.08</v>
      </c>
    </row>
    <row r="23" spans="1:13">
      <c r="A23" s="251" t="str">
        <f>'SV I'!A27</f>
        <v>2,4,6-Trimethylphenol</v>
      </c>
      <c r="B23" s="253">
        <f>'SV I'!AL27</f>
        <v>1</v>
      </c>
      <c r="C23" s="253">
        <f>'SV II'!$AL27</f>
        <v>1.07</v>
      </c>
      <c r="D23" s="253">
        <f>'SV III'!AL27</f>
        <v>1</v>
      </c>
      <c r="E23" s="253">
        <f>'SV IV'!$AL27</f>
        <v>1.35</v>
      </c>
      <c r="F23" s="253">
        <f>'SV V'!$AL27</f>
        <v>1.35</v>
      </c>
      <c r="G23" s="253">
        <f>'SV VI'!AL27</f>
        <v>1.3</v>
      </c>
      <c r="H23" s="253">
        <f>'SV VII'!$AL30</f>
        <v>1.04</v>
      </c>
      <c r="I23" s="253">
        <f>'SV VIII'!$AL30</f>
        <v>1.05</v>
      </c>
      <c r="J23" s="253">
        <f>'SV IX'!$AL30</f>
        <v>1.01</v>
      </c>
      <c r="K23" s="253">
        <f>'SV X'!$AL30</f>
        <v>1.05</v>
      </c>
      <c r="L23" s="253">
        <f>'SV XI'!$AL30</f>
        <v>1.05</v>
      </c>
      <c r="M23" s="253">
        <f>'SV XII'!AL30</f>
        <v>1.08</v>
      </c>
    </row>
    <row r="24" spans="1:13">
      <c r="A24" s="251" t="str">
        <f>'SV I'!A28</f>
        <v>2-Ethylphenol</v>
      </c>
      <c r="B24" s="253">
        <f>'SV I'!AL28</f>
        <v>1</v>
      </c>
      <c r="C24" s="253">
        <f>'SV II'!$AL28</f>
        <v>1</v>
      </c>
      <c r="D24" s="253">
        <f>'SV III'!AL28</f>
        <v>1</v>
      </c>
      <c r="E24" s="253">
        <f>'SV IV'!$AL28</f>
        <v>1.08</v>
      </c>
      <c r="F24" s="253">
        <f>'SV V'!$AL28</f>
        <v>1.1299999999999999</v>
      </c>
      <c r="G24" s="253">
        <f>'SV VI'!AL28</f>
        <v>1.1200000000000001</v>
      </c>
      <c r="H24" s="253">
        <f>'SV VII'!$AL31</f>
        <v>1.01</v>
      </c>
      <c r="I24" s="253">
        <f>'SV VIII'!$AL31</f>
        <v>1</v>
      </c>
      <c r="J24" s="253">
        <f>'SV IX'!$AL31</f>
        <v>1</v>
      </c>
      <c r="K24" s="253">
        <f>'SV X'!$AL31</f>
        <v>1.05</v>
      </c>
      <c r="L24" s="253">
        <f>'SV XI'!$AL31</f>
        <v>1.1200000000000001</v>
      </c>
      <c r="M24" s="253">
        <f>'SV XII'!AL31</f>
        <v>1.08</v>
      </c>
    </row>
    <row r="25" spans="1:13">
      <c r="A25" s="251" t="str">
        <f>'SV I'!A29</f>
        <v>3-Ethylphenol</v>
      </c>
      <c r="B25" s="253">
        <f>'SV I'!AL29</f>
        <v>1</v>
      </c>
      <c r="C25" s="253">
        <f>'SV II'!$AL29</f>
        <v>1</v>
      </c>
      <c r="D25" s="253">
        <f>'SV III'!AL29</f>
        <v>1</v>
      </c>
      <c r="E25" s="253">
        <f>'SV IV'!$AL29</f>
        <v>1.08</v>
      </c>
      <c r="F25" s="253">
        <f>'SV V'!$AL29</f>
        <v>1.1000000000000001</v>
      </c>
      <c r="G25" s="253">
        <f>'SV VI'!AL29</f>
        <v>1.1399999999999999</v>
      </c>
      <c r="H25" s="253">
        <f>'SV VII'!$AL32</f>
        <v>1.01</v>
      </c>
      <c r="I25" s="253">
        <f>'SV VIII'!$AL32</f>
        <v>1</v>
      </c>
      <c r="J25" s="253">
        <f>'SV IX'!$AL32</f>
        <v>1</v>
      </c>
      <c r="K25" s="253">
        <f>'SV X'!$AL32</f>
        <v>1.05</v>
      </c>
      <c r="L25" s="253">
        <f>'SV XI'!$AL32</f>
        <v>1.1599999999999999</v>
      </c>
      <c r="M25" s="253">
        <f>'SV XII'!AL32</f>
        <v>1.1499999999999999</v>
      </c>
    </row>
    <row r="26" spans="1:13">
      <c r="A26" s="251" t="str">
        <f>'SV VII'!$A33</f>
        <v>4-Ethylphenol</v>
      </c>
      <c r="B26" s="252" t="s">
        <v>153</v>
      </c>
      <c r="C26" s="252" t="s">
        <v>153</v>
      </c>
      <c r="D26" s="252" t="s">
        <v>153</v>
      </c>
      <c r="E26" s="252" t="s">
        <v>153</v>
      </c>
      <c r="F26" s="252" t="s">
        <v>153</v>
      </c>
      <c r="G26" s="252" t="s">
        <v>153</v>
      </c>
      <c r="H26" s="253">
        <f>'SV VII'!$AL33</f>
        <v>1.03</v>
      </c>
      <c r="I26" s="253">
        <f>'SV VIII'!$AL33</f>
        <v>1.02</v>
      </c>
      <c r="J26" s="253">
        <f>'SV IX'!$AL33</f>
        <v>1</v>
      </c>
      <c r="K26" s="253">
        <f>'SV X'!$AL33</f>
        <v>1.05</v>
      </c>
      <c r="L26" s="253">
        <f>'SV XI'!$AL33</f>
        <v>1.18</v>
      </c>
      <c r="M26" s="253">
        <f>'SV XII'!AL33</f>
        <v>1.2</v>
      </c>
    </row>
    <row r="27" spans="1:13">
      <c r="A27" s="257" t="str">
        <f>'SV I'!A31</f>
        <v>Benzol</v>
      </c>
      <c r="B27" s="258">
        <f>'SV I'!AL31</f>
        <v>1.07</v>
      </c>
      <c r="C27" s="258">
        <f>'SV II'!$AL31</f>
        <v>1.08</v>
      </c>
      <c r="D27" s="258">
        <f>'SV III'!AL31</f>
        <v>1.07</v>
      </c>
      <c r="E27" s="258">
        <f>'SV IV'!$AL31</f>
        <v>1.67</v>
      </c>
      <c r="F27" s="258">
        <f>'SV V'!$AL31</f>
        <v>1.5</v>
      </c>
      <c r="G27" s="258">
        <f>'SV VI'!AL31</f>
        <v>1.6</v>
      </c>
      <c r="H27" s="258">
        <f>'SV VII'!$AL35</f>
        <v>1.06</v>
      </c>
      <c r="I27" s="258">
        <f>'SV VIII'!$AL35</f>
        <v>1.05</v>
      </c>
      <c r="J27" s="258">
        <f>'SV IX'!$AL35</f>
        <v>1.05</v>
      </c>
      <c r="K27" s="258">
        <f>'SV X'!$AL35</f>
        <v>1.5</v>
      </c>
      <c r="L27" s="258">
        <f>'SV XI'!$AL35</f>
        <v>1.5</v>
      </c>
      <c r="M27" s="258">
        <f>'SV XII'!AL35</f>
        <v>1.5</v>
      </c>
    </row>
    <row r="28" spans="1:13">
      <c r="A28" s="257" t="str">
        <f>'SV I'!A32</f>
        <v>Toluol</v>
      </c>
      <c r="B28" s="258">
        <f>'SV I'!AL32</f>
        <v>1.1000000000000001</v>
      </c>
      <c r="C28" s="258">
        <f>'SV II'!$AL32</f>
        <v>1.1000000000000001</v>
      </c>
      <c r="D28" s="258">
        <f>'SV III'!AL32</f>
        <v>1.07</v>
      </c>
      <c r="E28" s="258">
        <f>'SV IV'!$AL32</f>
        <v>2.1</v>
      </c>
      <c r="F28" s="258">
        <f>'SV V'!$AL32</f>
        <v>1.8</v>
      </c>
      <c r="G28" s="258">
        <f>'SV VI'!AL32</f>
        <v>2</v>
      </c>
      <c r="H28" s="258">
        <f>'SV VII'!$AL36</f>
        <v>1.06</v>
      </c>
      <c r="I28" s="258">
        <f>'SV VIII'!$AL36</f>
        <v>1.05</v>
      </c>
      <c r="J28" s="258">
        <f>'SV IX'!$AL36</f>
        <v>1.05</v>
      </c>
      <c r="K28" s="258">
        <f>'SV X'!$AL36</f>
        <v>1.5</v>
      </c>
      <c r="L28" s="258">
        <f>'SV XI'!$AL36</f>
        <v>1.6</v>
      </c>
      <c r="M28" s="258">
        <f>'SV XII'!AL36</f>
        <v>1.7</v>
      </c>
    </row>
    <row r="29" spans="1:13">
      <c r="A29" s="257" t="str">
        <f>'SV I'!A33</f>
        <v>Ethylbenzol</v>
      </c>
      <c r="B29" s="258">
        <f>'SV I'!AL33</f>
        <v>1.1200000000000001</v>
      </c>
      <c r="C29" s="258">
        <f>'SV II'!$AL33</f>
        <v>1.1399999999999999</v>
      </c>
      <c r="D29" s="258">
        <f>'SV III'!AL33</f>
        <v>1.08</v>
      </c>
      <c r="E29" s="258">
        <f>'SV IV'!$AL33</f>
        <v>3.3</v>
      </c>
      <c r="F29" s="258">
        <f>'SV V'!$AL33</f>
        <v>2.6</v>
      </c>
      <c r="G29" s="258">
        <f>'SV VI'!AL33</f>
        <v>2.9</v>
      </c>
      <c r="H29" s="259" t="s">
        <v>153</v>
      </c>
      <c r="I29" s="259" t="s">
        <v>153</v>
      </c>
      <c r="J29" s="259" t="s">
        <v>153</v>
      </c>
      <c r="K29" s="259" t="s">
        <v>153</v>
      </c>
      <c r="L29" s="259" t="s">
        <v>153</v>
      </c>
      <c r="M29" s="259" t="s">
        <v>153</v>
      </c>
    </row>
    <row r="30" spans="1:13">
      <c r="A30" s="257" t="str">
        <f>'SV I'!A34</f>
        <v>meta-/para-Xylol</v>
      </c>
      <c r="B30" s="258">
        <f>'SV I'!AL34</f>
        <v>1.1299999999999999</v>
      </c>
      <c r="C30" s="258">
        <f>'SV II'!$AL34</f>
        <v>1.1399999999999999</v>
      </c>
      <c r="D30" s="258">
        <f>'SV III'!AL34</f>
        <v>1.08</v>
      </c>
      <c r="E30" s="258">
        <f>'SV IV'!$AL34</f>
        <v>3.3</v>
      </c>
      <c r="F30" s="258">
        <f>'SV V'!$AL34</f>
        <v>2.8</v>
      </c>
      <c r="G30" s="258">
        <f>'SV VI'!AL34</f>
        <v>3.2</v>
      </c>
      <c r="H30" s="259" t="s">
        <v>153</v>
      </c>
      <c r="I30" s="259" t="s">
        <v>153</v>
      </c>
      <c r="J30" s="259" t="s">
        <v>153</v>
      </c>
      <c r="K30" s="259" t="s">
        <v>153</v>
      </c>
      <c r="L30" s="259" t="s">
        <v>153</v>
      </c>
      <c r="M30" s="259" t="s">
        <v>153</v>
      </c>
    </row>
    <row r="31" spans="1:13">
      <c r="A31" s="257" t="str">
        <f>'SV I'!A35</f>
        <v>ortho-Xylol</v>
      </c>
      <c r="B31" s="258">
        <f>'SV I'!AL35</f>
        <v>1.1000000000000001</v>
      </c>
      <c r="C31" s="258">
        <f>'SV II'!$AL35</f>
        <v>1.1299999999999999</v>
      </c>
      <c r="D31" s="258">
        <f>'SV III'!AL35</f>
        <v>1.08</v>
      </c>
      <c r="E31" s="258">
        <f>'SV IV'!$AL35</f>
        <v>3.1</v>
      </c>
      <c r="F31" s="258">
        <f>'SV V'!$AL35</f>
        <v>2.5</v>
      </c>
      <c r="G31" s="258">
        <f>'SV VI'!AL35</f>
        <v>2.9</v>
      </c>
      <c r="H31" s="259" t="s">
        <v>153</v>
      </c>
      <c r="I31" s="259" t="s">
        <v>153</v>
      </c>
      <c r="J31" s="259" t="s">
        <v>153</v>
      </c>
      <c r="K31" s="259" t="s">
        <v>153</v>
      </c>
      <c r="L31" s="259" t="s">
        <v>153</v>
      </c>
      <c r="M31" s="259" t="s">
        <v>153</v>
      </c>
    </row>
    <row r="32" spans="1:13">
      <c r="A32" s="257" t="str">
        <f>'SV I'!A36</f>
        <v>1,2,3-Trimethylbenzol</v>
      </c>
      <c r="B32" s="258">
        <f>'SV I'!AL36</f>
        <v>1.1000000000000001</v>
      </c>
      <c r="C32" s="258">
        <f>'SV II'!$AL36</f>
        <v>1.1299999999999999</v>
      </c>
      <c r="D32" s="258">
        <f>'SV III'!AL36</f>
        <v>1.08</v>
      </c>
      <c r="E32" s="258">
        <f>'SV IV'!$AL36</f>
        <v>4.55</v>
      </c>
      <c r="F32" s="258">
        <f>'SV V'!$AL36</f>
        <v>3.9</v>
      </c>
      <c r="G32" s="258">
        <f>'SV VI'!AL36</f>
        <v>4.5</v>
      </c>
      <c r="H32" s="259" t="s">
        <v>153</v>
      </c>
      <c r="I32" s="259" t="s">
        <v>153</v>
      </c>
      <c r="J32" s="259" t="s">
        <v>153</v>
      </c>
      <c r="K32" s="259" t="s">
        <v>153</v>
      </c>
      <c r="L32" s="259" t="s">
        <v>153</v>
      </c>
      <c r="M32" s="259" t="s">
        <v>153</v>
      </c>
    </row>
    <row r="33" spans="1:13">
      <c r="A33" s="257" t="str">
        <f>'SV I'!A37</f>
        <v>1,2,4-Trimethylbenzol</v>
      </c>
      <c r="B33" s="258">
        <f>'SV I'!AL37</f>
        <v>1.1399999999999999</v>
      </c>
      <c r="C33" s="258">
        <f>'SV II'!$AL37</f>
        <v>1.1599999999999999</v>
      </c>
      <c r="D33" s="258">
        <f>'SV III'!AL37</f>
        <v>1.1200000000000001</v>
      </c>
      <c r="E33" s="258">
        <f>'SV IV'!$AL37</f>
        <v>5.5</v>
      </c>
      <c r="F33" s="258">
        <f>'SV V'!$AL37</f>
        <v>4.3</v>
      </c>
      <c r="G33" s="258">
        <f>'SV VI'!AL37</f>
        <v>5.3</v>
      </c>
      <c r="H33" s="259" t="s">
        <v>153</v>
      </c>
      <c r="I33" s="259" t="s">
        <v>153</v>
      </c>
      <c r="J33" s="259" t="s">
        <v>153</v>
      </c>
      <c r="K33" s="259" t="s">
        <v>153</v>
      </c>
      <c r="L33" s="259" t="s">
        <v>153</v>
      </c>
      <c r="M33" s="259" t="s">
        <v>153</v>
      </c>
    </row>
    <row r="34" spans="1:13">
      <c r="A34" s="257" t="str">
        <f>'SV I'!A38</f>
        <v>1,3,5-Trimethylbenzol</v>
      </c>
      <c r="B34" s="258">
        <f>'SV I'!AL38</f>
        <v>1.1399999999999999</v>
      </c>
      <c r="C34" s="258">
        <f>'SV II'!$AL38</f>
        <v>1.1599999999999999</v>
      </c>
      <c r="D34" s="258">
        <f>'SV III'!AL38</f>
        <v>1.1200000000000001</v>
      </c>
      <c r="E34" s="258">
        <f>'SV IV'!$AL38</f>
        <v>6</v>
      </c>
      <c r="F34" s="258">
        <f>'SV V'!$AL38</f>
        <v>4.9000000000000004</v>
      </c>
      <c r="G34" s="258">
        <f>'SV VI'!AL38</f>
        <v>5.6</v>
      </c>
      <c r="H34" s="259" t="s">
        <v>153</v>
      </c>
      <c r="I34" s="259" t="s">
        <v>153</v>
      </c>
      <c r="J34" s="259" t="s">
        <v>153</v>
      </c>
      <c r="K34" s="259" t="s">
        <v>153</v>
      </c>
      <c r="L34" s="259" t="s">
        <v>153</v>
      </c>
      <c r="M34" s="259" t="s">
        <v>153</v>
      </c>
    </row>
    <row r="35" spans="1:13">
      <c r="A35" s="254" t="str">
        <f>'SV I'!A39</f>
        <v>Inden</v>
      </c>
      <c r="B35" s="255">
        <f>'SV I'!AL39</f>
        <v>1.03</v>
      </c>
      <c r="C35" s="255">
        <f>'SV II'!$AL39</f>
        <v>1.0900000000000001</v>
      </c>
      <c r="D35" s="255">
        <f>'SV III'!AL39</f>
        <v>1.06</v>
      </c>
      <c r="E35" s="255">
        <f>'SV IV'!$AL39</f>
        <v>1.8</v>
      </c>
      <c r="F35" s="255">
        <f>'SV V'!$AL39</f>
        <v>2.65</v>
      </c>
      <c r="G35" s="255">
        <f>'SV VI'!AL39</f>
        <v>3.1</v>
      </c>
      <c r="H35" s="255">
        <f>'SV VII'!$AL37</f>
        <v>1.04</v>
      </c>
      <c r="I35" s="255">
        <f>'SV VIII'!$AL37</f>
        <v>1</v>
      </c>
      <c r="J35" s="255">
        <f>'SV IX'!$AL37</f>
        <v>1</v>
      </c>
      <c r="K35" s="255">
        <f>'SV X'!$AL37</f>
        <v>1.06</v>
      </c>
      <c r="L35" s="255">
        <f>'SV XI'!$AL37</f>
        <v>1.1000000000000001</v>
      </c>
      <c r="M35" s="255">
        <f>'SV XII'!AL37</f>
        <v>1.05</v>
      </c>
    </row>
    <row r="36" spans="1:13">
      <c r="A36" s="254" t="str">
        <f>'SV I'!A40</f>
        <v>Indan</v>
      </c>
      <c r="B36" s="255">
        <f>'SV I'!AL40</f>
        <v>1.1299999999999999</v>
      </c>
      <c r="C36" s="255">
        <f>'SV II'!$AL40</f>
        <v>1.1499999999999999</v>
      </c>
      <c r="D36" s="255">
        <f>'SV III'!AL40</f>
        <v>1.08</v>
      </c>
      <c r="E36" s="255">
        <f>'SV IV'!$AL40</f>
        <v>4.5999999999999996</v>
      </c>
      <c r="F36" s="255">
        <f>'SV V'!$AL40</f>
        <v>3.5</v>
      </c>
      <c r="G36" s="255">
        <f>'SV VI'!AL40</f>
        <v>4.25</v>
      </c>
      <c r="H36" s="256" t="s">
        <v>153</v>
      </c>
      <c r="I36" s="256" t="s">
        <v>153</v>
      </c>
      <c r="J36" s="256" t="s">
        <v>153</v>
      </c>
      <c r="K36" s="256" t="s">
        <v>153</v>
      </c>
      <c r="L36" s="256" t="s">
        <v>153</v>
      </c>
      <c r="M36" s="256" t="s">
        <v>153</v>
      </c>
    </row>
    <row r="37" spans="1:13">
      <c r="A37" s="254" t="str">
        <f>'SV I'!A41</f>
        <v>Naphthalin</v>
      </c>
      <c r="B37" s="255">
        <f>'SV I'!AL41</f>
        <v>1.1200000000000001</v>
      </c>
      <c r="C37" s="255">
        <f>'SV II'!$AL41</f>
        <v>1.1399999999999999</v>
      </c>
      <c r="D37" s="255">
        <f>'SV III'!AL41</f>
        <v>1.08</v>
      </c>
      <c r="E37" s="255">
        <f>'SV IV'!$AL41</f>
        <v>5</v>
      </c>
      <c r="F37" s="255">
        <f>'SV V'!$AL41</f>
        <v>4.4000000000000004</v>
      </c>
      <c r="G37" s="255">
        <f>'SV VI'!AL41</f>
        <v>5.7</v>
      </c>
      <c r="H37" s="256" t="s">
        <v>153</v>
      </c>
      <c r="I37" s="256" t="s">
        <v>153</v>
      </c>
      <c r="J37" s="256" t="s">
        <v>153</v>
      </c>
      <c r="K37" s="256" t="s">
        <v>153</v>
      </c>
      <c r="L37" s="256" t="s">
        <v>153</v>
      </c>
      <c r="M37" s="256" t="s">
        <v>153</v>
      </c>
    </row>
    <row r="38" spans="1:13">
      <c r="A38" s="254" t="str">
        <f>'SV I'!A42</f>
        <v>1-Methylnaphthalin</v>
      </c>
      <c r="B38" s="255">
        <f>'SV I'!AL42</f>
        <v>1.2</v>
      </c>
      <c r="C38" s="255">
        <f>'SV II'!$AL42</f>
        <v>1.2</v>
      </c>
      <c r="D38" s="255">
        <f>'SV III'!AL42</f>
        <v>1.18</v>
      </c>
      <c r="E38" s="255">
        <f>'SV IV'!$AL42</f>
        <v>11</v>
      </c>
      <c r="F38" s="255">
        <f>'SV V'!$AL42</f>
        <v>13.2</v>
      </c>
      <c r="G38" s="255">
        <f>'SV VI'!AL42</f>
        <v>12</v>
      </c>
      <c r="H38" s="256" t="s">
        <v>153</v>
      </c>
      <c r="I38" s="256" t="s">
        <v>153</v>
      </c>
      <c r="J38" s="256" t="s">
        <v>153</v>
      </c>
      <c r="K38" s="256" t="s">
        <v>153</v>
      </c>
      <c r="L38" s="256" t="s">
        <v>153</v>
      </c>
      <c r="M38" s="256" t="s">
        <v>153</v>
      </c>
    </row>
    <row r="39" spans="1:13">
      <c r="A39" s="254" t="str">
        <f>'SV I'!A43</f>
        <v>2-Methylnaphthalin</v>
      </c>
      <c r="B39" s="255">
        <f>'SV I'!AL43</f>
        <v>1.25</v>
      </c>
      <c r="C39" s="255">
        <f>'SV II'!$AL43</f>
        <v>1.3</v>
      </c>
      <c r="D39" s="255">
        <f>'SV III'!AL43</f>
        <v>1.25</v>
      </c>
      <c r="E39" s="255">
        <f>'SV IV'!$AL43</f>
        <v>13</v>
      </c>
      <c r="F39" s="255">
        <f>'SV V'!$AL43</f>
        <v>17</v>
      </c>
      <c r="G39" s="255">
        <f>'SV VI'!AL43</f>
        <v>19</v>
      </c>
      <c r="H39" s="256" t="s">
        <v>153</v>
      </c>
      <c r="I39" s="256" t="s">
        <v>153</v>
      </c>
      <c r="J39" s="256" t="s">
        <v>153</v>
      </c>
      <c r="K39" s="256" t="s">
        <v>153</v>
      </c>
      <c r="L39" s="256" t="s">
        <v>153</v>
      </c>
      <c r="M39" s="256" t="s">
        <v>153</v>
      </c>
    </row>
    <row r="40" spans="1:13">
      <c r="A40" s="260" t="str">
        <f>'SV I'!A45</f>
        <v>Carbazol</v>
      </c>
      <c r="B40" s="261">
        <f>'SV I'!AL45</f>
        <v>1.4</v>
      </c>
      <c r="C40" s="261">
        <f>'SV II'!$AL45</f>
        <v>1.5</v>
      </c>
      <c r="D40" s="261">
        <f>'SV III'!AL45</f>
        <v>1.2</v>
      </c>
      <c r="E40" s="261">
        <f>'SV IV'!$AL45</f>
        <v>4.7</v>
      </c>
      <c r="F40" s="261">
        <f>'SV V'!$AL45</f>
        <v>5.8</v>
      </c>
      <c r="G40" s="261">
        <f>'SV VI'!AL45</f>
        <v>6.3</v>
      </c>
      <c r="H40" s="262" t="s">
        <v>153</v>
      </c>
      <c r="I40" s="262" t="s">
        <v>153</v>
      </c>
      <c r="J40" s="262" t="s">
        <v>153</v>
      </c>
      <c r="K40" s="262" t="s">
        <v>153</v>
      </c>
      <c r="L40" s="262" t="s">
        <v>153</v>
      </c>
      <c r="M40" s="262" t="s">
        <v>153</v>
      </c>
    </row>
    <row r="41" spans="1:13">
      <c r="A41" s="260" t="str">
        <f>'SV I'!A46</f>
        <v>Benzo[b]thiophen</v>
      </c>
      <c r="B41" s="261">
        <f>'SV I'!AL46</f>
        <v>1</v>
      </c>
      <c r="C41" s="261">
        <f>'SV II'!$AL46</f>
        <v>1</v>
      </c>
      <c r="D41" s="261">
        <f>'SV III'!AL46</f>
        <v>1.04</v>
      </c>
      <c r="E41" s="261">
        <f>'SV IV'!$AL46</f>
        <v>3.2</v>
      </c>
      <c r="F41" s="261">
        <f>'SV V'!$AL46</f>
        <v>2.6</v>
      </c>
      <c r="G41" s="261">
        <f>'SV VI'!AL46</f>
        <v>3.2</v>
      </c>
      <c r="H41" s="262" t="s">
        <v>153</v>
      </c>
      <c r="I41" s="262" t="s">
        <v>153</v>
      </c>
      <c r="J41" s="262" t="s">
        <v>153</v>
      </c>
      <c r="K41" s="262" t="s">
        <v>153</v>
      </c>
      <c r="L41" s="262" t="s">
        <v>153</v>
      </c>
      <c r="M41" s="262" t="s">
        <v>153</v>
      </c>
    </row>
    <row r="42" spans="1:13">
      <c r="A42" s="260" t="str">
        <f>'SV I'!A47</f>
        <v>Benzo[b]furan</v>
      </c>
      <c r="B42" s="261">
        <f>'SV I'!AL47</f>
        <v>1</v>
      </c>
      <c r="C42" s="261">
        <f>'SV II'!$AL47</f>
        <v>1</v>
      </c>
      <c r="D42" s="261">
        <f>'SV III'!AL47</f>
        <v>1</v>
      </c>
      <c r="E42" s="261">
        <f>'SV IV'!$AL47</f>
        <v>2.2000000000000002</v>
      </c>
      <c r="F42" s="261">
        <f>'SV V'!$AL47</f>
        <v>2.1</v>
      </c>
      <c r="G42" s="261">
        <f>'SV VI'!AL47</f>
        <v>2.4</v>
      </c>
      <c r="H42" s="262" t="s">
        <v>153</v>
      </c>
      <c r="I42" s="262" t="s">
        <v>153</v>
      </c>
      <c r="J42" s="262" t="s">
        <v>153</v>
      </c>
      <c r="K42" s="262" t="s">
        <v>153</v>
      </c>
      <c r="L42" s="262" t="s">
        <v>153</v>
      </c>
      <c r="M42" s="262" t="s">
        <v>153</v>
      </c>
    </row>
    <row r="43" spans="1:13">
      <c r="A43" s="260" t="str">
        <f>'SV I'!A48</f>
        <v>2-Methylbenzo[b]furan</v>
      </c>
      <c r="B43" s="261">
        <f>'SV I'!AL48</f>
        <v>1</v>
      </c>
      <c r="C43" s="261">
        <f>'SV II'!$AL48</f>
        <v>1.04</v>
      </c>
      <c r="D43" s="261">
        <f>'SV III'!AL48</f>
        <v>1.04</v>
      </c>
      <c r="E43" s="261">
        <f>'SV IV'!$AL48</f>
        <v>4</v>
      </c>
      <c r="F43" s="261">
        <f>'SV V'!$AL48</f>
        <v>3.6</v>
      </c>
      <c r="G43" s="261">
        <f>'SV VI'!AL48</f>
        <v>3.8</v>
      </c>
      <c r="H43" s="262" t="s">
        <v>153</v>
      </c>
      <c r="I43" s="262" t="s">
        <v>153</v>
      </c>
      <c r="J43" s="262" t="s">
        <v>153</v>
      </c>
      <c r="K43" s="262" t="s">
        <v>153</v>
      </c>
      <c r="L43" s="262" t="s">
        <v>153</v>
      </c>
      <c r="M43" s="262" t="s">
        <v>153</v>
      </c>
    </row>
    <row r="44" spans="1:13">
      <c r="A44" s="260" t="str">
        <f>'SV I'!A49</f>
        <v>Dibenzofuran</v>
      </c>
      <c r="B44" s="261">
        <f>'SV I'!AL49</f>
        <v>1.55</v>
      </c>
      <c r="C44" s="261">
        <f>'SV II'!$AL49</f>
        <v>1.6</v>
      </c>
      <c r="D44" s="261">
        <f>'SV III'!AL49</f>
        <v>1.35</v>
      </c>
      <c r="E44" s="261">
        <f>'SV IV'!$AL49</f>
        <v>8</v>
      </c>
      <c r="F44" s="261">
        <f>'SV V'!$AL49</f>
        <v>25</v>
      </c>
      <c r="G44" s="261">
        <f>'SV VI'!AL49</f>
        <v>100</v>
      </c>
      <c r="H44" s="262" t="s">
        <v>153</v>
      </c>
      <c r="I44" s="262" t="s">
        <v>153</v>
      </c>
      <c r="J44" s="262" t="s">
        <v>153</v>
      </c>
      <c r="K44" s="262" t="s">
        <v>153</v>
      </c>
      <c r="L44" s="262" t="s">
        <v>153</v>
      </c>
      <c r="M44" s="262" t="s">
        <v>153</v>
      </c>
    </row>
  </sheetData>
  <mergeCells count="1">
    <mergeCell ref="B10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4" sqref="A4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5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0.38293327776941793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5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0.7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2180</v>
      </c>
      <c r="D15" s="80">
        <v>2130</v>
      </c>
      <c r="E15" s="81">
        <v>2170</v>
      </c>
      <c r="F15" s="82">
        <v>268</v>
      </c>
      <c r="G15" s="83">
        <v>270</v>
      </c>
      <c r="H15" s="83">
        <v>361</v>
      </c>
      <c r="I15" s="83">
        <v>398</v>
      </c>
      <c r="J15" s="83">
        <v>662</v>
      </c>
      <c r="K15" s="83">
        <v>999</v>
      </c>
      <c r="L15" s="83">
        <v>1411</v>
      </c>
      <c r="M15" s="83">
        <v>1951</v>
      </c>
      <c r="N15" s="83">
        <v>2090</v>
      </c>
      <c r="O15" s="83">
        <v>2160</v>
      </c>
      <c r="P15" s="83">
        <v>2180</v>
      </c>
      <c r="Q15" s="83">
        <v>2170</v>
      </c>
      <c r="R15" s="83">
        <v>2130</v>
      </c>
      <c r="S15" s="83">
        <v>2090</v>
      </c>
      <c r="T15" s="83">
        <v>1998</v>
      </c>
      <c r="U15" s="84">
        <v>1992</v>
      </c>
      <c r="V15" s="116">
        <f>(F15-$F15)/(AVERAGE($C15:$E15)-$F15)</f>
        <v>0</v>
      </c>
      <c r="W15" s="117">
        <f t="shared" ref="W15:AK15" si="2">(G15-$F15)/(AVERAGE($C15:$E15)-$F15)</f>
        <v>1.0570824524312897E-3</v>
      </c>
      <c r="X15" s="117">
        <f t="shared" si="2"/>
        <v>4.915433403805497E-2</v>
      </c>
      <c r="Y15" s="117">
        <f t="shared" si="2"/>
        <v>6.8710359408033828E-2</v>
      </c>
      <c r="Z15" s="117">
        <f t="shared" si="2"/>
        <v>0.20824524312896406</v>
      </c>
      <c r="AA15" s="117">
        <f t="shared" si="2"/>
        <v>0.38636363636363635</v>
      </c>
      <c r="AB15" s="117">
        <f t="shared" si="2"/>
        <v>0.60412262156448204</v>
      </c>
      <c r="AC15" s="117">
        <f t="shared" si="2"/>
        <v>0.88953488372093026</v>
      </c>
      <c r="AD15" s="117">
        <f t="shared" si="2"/>
        <v>0.96300211416490489</v>
      </c>
      <c r="AE15" s="117">
        <f t="shared" si="2"/>
        <v>1</v>
      </c>
      <c r="AF15" s="117">
        <f t="shared" si="2"/>
        <v>1.0105708245243128</v>
      </c>
      <c r="AG15" s="117">
        <f t="shared" si="2"/>
        <v>1.0052854122621564</v>
      </c>
      <c r="AH15" s="117">
        <f t="shared" si="2"/>
        <v>0.9841437632135307</v>
      </c>
      <c r="AI15" s="117">
        <f t="shared" si="2"/>
        <v>0.96300211416490489</v>
      </c>
      <c r="AJ15" s="117">
        <f t="shared" si="2"/>
        <v>0.91437632135306557</v>
      </c>
      <c r="AK15" s="118">
        <f t="shared" si="2"/>
        <v>0.91120507399577166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4.97</v>
      </c>
      <c r="D16" s="86">
        <v>5.01</v>
      </c>
      <c r="E16" s="87">
        <v>5.01</v>
      </c>
      <c r="F16" s="88">
        <v>7.32</v>
      </c>
      <c r="G16" s="89">
        <v>7.27</v>
      </c>
      <c r="H16" s="89">
        <v>7.31</v>
      </c>
      <c r="I16" s="89">
        <v>7.25</v>
      </c>
      <c r="J16" s="89">
        <v>7.29</v>
      </c>
      <c r="K16" s="89">
        <v>7.18</v>
      </c>
      <c r="L16" s="89">
        <v>7.06</v>
      </c>
      <c r="M16" s="89">
        <v>6.85</v>
      </c>
      <c r="N16" s="89">
        <v>6.6</v>
      </c>
      <c r="O16" s="89">
        <v>6.45</v>
      </c>
      <c r="P16" s="89">
        <v>6.4</v>
      </c>
      <c r="Q16" s="89">
        <v>6.09</v>
      </c>
      <c r="R16" s="89">
        <v>5.83</v>
      </c>
      <c r="S16" s="89">
        <v>5.53</v>
      </c>
      <c r="T16" s="89">
        <v>5.29</v>
      </c>
      <c r="U16" s="90">
        <v>5.23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54</v>
      </c>
      <c r="D18" s="30">
        <v>56.5</v>
      </c>
      <c r="E18" s="31">
        <v>58</v>
      </c>
      <c r="F18" s="32" t="s">
        <v>13</v>
      </c>
      <c r="G18" s="33" t="s">
        <v>13</v>
      </c>
      <c r="H18" s="33">
        <v>5.2</v>
      </c>
      <c r="I18" s="33">
        <v>17.399999999999999</v>
      </c>
      <c r="J18" s="33">
        <v>40.1</v>
      </c>
      <c r="K18" s="33">
        <v>49.9</v>
      </c>
      <c r="L18" s="33">
        <v>54.1</v>
      </c>
      <c r="M18" s="33">
        <v>54</v>
      </c>
      <c r="N18" s="33">
        <v>55.5</v>
      </c>
      <c r="O18" s="33">
        <v>55.7</v>
      </c>
      <c r="P18" s="33">
        <v>56</v>
      </c>
      <c r="Q18" s="33">
        <v>56.1</v>
      </c>
      <c r="R18" s="33">
        <v>57.7</v>
      </c>
      <c r="S18" s="33">
        <v>54.9</v>
      </c>
      <c r="T18" s="33">
        <v>56.3</v>
      </c>
      <c r="U18" s="34">
        <v>55.2</v>
      </c>
      <c r="V18" s="125">
        <f>IF(F18="&lt;5",0,F18/AVERAGE($C18:$E18))</f>
        <v>0</v>
      </c>
      <c r="W18" s="126">
        <f t="shared" ref="W18:AC18" si="4">IF(G18="&lt;5",0,G18/AVERAGE($C18:$E18))</f>
        <v>0</v>
      </c>
      <c r="X18" s="126">
        <f t="shared" si="4"/>
        <v>9.2581602373887253E-2</v>
      </c>
      <c r="Y18" s="126">
        <f t="shared" si="4"/>
        <v>0.30979228486646881</v>
      </c>
      <c r="Z18" s="126">
        <f t="shared" si="4"/>
        <v>0.71394658753709206</v>
      </c>
      <c r="AA18" s="126">
        <f t="shared" si="4"/>
        <v>0.88842729970326406</v>
      </c>
      <c r="AB18" s="126">
        <f t="shared" si="4"/>
        <v>0.96320474777448073</v>
      </c>
      <c r="AC18" s="126">
        <f t="shared" si="4"/>
        <v>0.96142433234421365</v>
      </c>
      <c r="AD18" s="126">
        <f t="shared" ref="AD18" si="5">IF(N18="&lt;5",0,N18/AVERAGE($C18:$E18))</f>
        <v>0.98813056379821962</v>
      </c>
      <c r="AE18" s="126">
        <f t="shared" ref="AE18" si="6">IF(O18="&lt;5",0,O18/AVERAGE($C18:$E18))</f>
        <v>0.99169139465875378</v>
      </c>
      <c r="AF18" s="126">
        <f t="shared" ref="AF18" si="7">IF(P18="&lt;5",0,P18/AVERAGE($C18:$E18))</f>
        <v>0.9970326409495549</v>
      </c>
      <c r="AG18" s="126">
        <f t="shared" ref="AG18" si="8">IF(Q18="&lt;5",0,Q18/AVERAGE($C18:$E18))</f>
        <v>0.99881305637982198</v>
      </c>
      <c r="AH18" s="126">
        <f t="shared" ref="AH18" si="9">IF(R18="&lt;5",0,R18/AVERAGE($C18:$E18))</f>
        <v>1.0272997032640951</v>
      </c>
      <c r="AI18" s="126">
        <f t="shared" ref="AI18:AJ18" si="10">IF(S18="&lt;5",0,S18/AVERAGE($C18:$E18))</f>
        <v>0.97744807121661725</v>
      </c>
      <c r="AJ18" s="126">
        <f t="shared" si="10"/>
        <v>1.002373887240356</v>
      </c>
      <c r="AK18" s="127">
        <f t="shared" ref="AK18" si="11">IF(U18="&lt;5",0,U18/AVERAGE($C18:$E18))</f>
        <v>0.98278931750741849</v>
      </c>
      <c r="AL18" s="128">
        <v>1</v>
      </c>
      <c r="AM18" s="203">
        <v>100</v>
      </c>
    </row>
    <row r="19" spans="1:39">
      <c r="A19" s="28" t="s">
        <v>36</v>
      </c>
      <c r="B19" s="98" t="s">
        <v>14</v>
      </c>
      <c r="C19" s="29">
        <v>11</v>
      </c>
      <c r="D19" s="30">
        <v>11</v>
      </c>
      <c r="E19" s="31">
        <v>12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10</v>
      </c>
      <c r="K19" s="33">
        <v>11</v>
      </c>
      <c r="L19" s="33">
        <v>11.3</v>
      </c>
      <c r="M19" s="33">
        <v>11.3</v>
      </c>
      <c r="N19" s="33">
        <v>11.2</v>
      </c>
      <c r="O19" s="33">
        <v>10.6</v>
      </c>
      <c r="P19" s="33">
        <v>11.5</v>
      </c>
      <c r="Q19" s="33">
        <v>11.4</v>
      </c>
      <c r="R19" s="33">
        <v>11.8</v>
      </c>
      <c r="S19" s="33">
        <v>11.3</v>
      </c>
      <c r="T19" s="33">
        <v>12.2</v>
      </c>
      <c r="U19" s="34">
        <v>11.4</v>
      </c>
      <c r="V19" s="125">
        <f t="shared" ref="V19:V29" si="12">IF(F19="&lt;5",0,F19/AVERAGE($C19:$E19))</f>
        <v>0</v>
      </c>
      <c r="W19" s="126">
        <f t="shared" ref="W19:W29" si="13">IF(G19="&lt;5",0,G19/AVERAGE($C19:$E19))</f>
        <v>0</v>
      </c>
      <c r="X19" s="126">
        <f t="shared" ref="X19:X29" si="14">IF(H19="&lt;5",0,H19/AVERAGE($C19:$E19))</f>
        <v>0</v>
      </c>
      <c r="Y19" s="126">
        <f t="shared" ref="Y19:Y29" si="15">IF(I19="&lt;5",0,I19/AVERAGE($C19:$E19))</f>
        <v>0</v>
      </c>
      <c r="Z19" s="126">
        <f t="shared" ref="Z19:Z29" si="16">IF(J19="&lt;5",0,J19/AVERAGE($C19:$E19))</f>
        <v>0.88235294117647056</v>
      </c>
      <c r="AA19" s="126">
        <f t="shared" ref="AA19:AA29" si="17">IF(K19="&lt;5",0,K19/AVERAGE($C19:$E19))</f>
        <v>0.97058823529411764</v>
      </c>
      <c r="AB19" s="126">
        <f t="shared" ref="AB19:AB29" si="18">IF(L19="&lt;5",0,L19/AVERAGE($C19:$E19))</f>
        <v>0.99705882352941178</v>
      </c>
      <c r="AC19" s="126">
        <f t="shared" ref="AC19:AC29" si="19">IF(M19="&lt;5",0,M19/AVERAGE($C19:$E19))</f>
        <v>0.99705882352941178</v>
      </c>
      <c r="AD19" s="126">
        <f t="shared" ref="AD19:AD29" si="20">IF(N19="&lt;5",0,N19/AVERAGE($C19:$E19))</f>
        <v>0.98823529411764699</v>
      </c>
      <c r="AE19" s="126">
        <f t="shared" ref="AE19:AE29" si="21">IF(O19="&lt;5",0,O19/AVERAGE($C19:$E19))</f>
        <v>0.93529411764705872</v>
      </c>
      <c r="AF19" s="126">
        <f t="shared" ref="AF19:AF29" si="22">IF(P19="&lt;5",0,P19/AVERAGE($C19:$E19))</f>
        <v>1.0147058823529411</v>
      </c>
      <c r="AG19" s="126">
        <f t="shared" ref="AG19:AG29" si="23">IF(Q19="&lt;5",0,Q19/AVERAGE($C19:$E19))</f>
        <v>1.0058823529411764</v>
      </c>
      <c r="AH19" s="126">
        <f t="shared" ref="AH19:AH29" si="24">IF(R19="&lt;5",0,R19/AVERAGE($C19:$E19))</f>
        <v>1.0411764705882354</v>
      </c>
      <c r="AI19" s="126">
        <f t="shared" ref="AI19:AI29" si="25">IF(S19="&lt;5",0,S19/AVERAGE($C19:$E19))</f>
        <v>0.99705882352941178</v>
      </c>
      <c r="AJ19" s="126">
        <f t="shared" ref="AJ19:AJ29" si="26">IF(T19="&lt;5",0,T19/AVERAGE($C19:$E19))</f>
        <v>1.0764705882352941</v>
      </c>
      <c r="AK19" s="127">
        <f t="shared" ref="AK19:AK29" si="27">IF(U19="&lt;5",0,U19/AVERAGE($C19:$E19))</f>
        <v>1.0058823529411764</v>
      </c>
      <c r="AL19" s="128">
        <v>1</v>
      </c>
      <c r="AM19" s="203">
        <v>100</v>
      </c>
    </row>
    <row r="20" spans="1:39">
      <c r="A20" s="28" t="s">
        <v>37</v>
      </c>
      <c r="B20" s="98" t="s">
        <v>14</v>
      </c>
      <c r="C20" s="29">
        <v>14</v>
      </c>
      <c r="D20" s="30">
        <v>16</v>
      </c>
      <c r="E20" s="31">
        <v>17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12.3</v>
      </c>
      <c r="K20" s="33">
        <v>14.2</v>
      </c>
      <c r="L20" s="33">
        <v>15.5</v>
      </c>
      <c r="M20" s="33">
        <v>15.4</v>
      </c>
      <c r="N20" s="33">
        <v>15.3</v>
      </c>
      <c r="O20" s="33">
        <v>15.3</v>
      </c>
      <c r="P20" s="33">
        <v>15.1</v>
      </c>
      <c r="Q20" s="33">
        <v>16</v>
      </c>
      <c r="R20" s="33">
        <v>15.8</v>
      </c>
      <c r="S20" s="33">
        <v>15.3</v>
      </c>
      <c r="T20" s="33">
        <v>15.9</v>
      </c>
      <c r="U20" s="34">
        <v>15.4</v>
      </c>
      <c r="V20" s="125">
        <f t="shared" si="12"/>
        <v>0</v>
      </c>
      <c r="W20" s="126">
        <f t="shared" si="13"/>
        <v>0</v>
      </c>
      <c r="X20" s="126">
        <f t="shared" si="14"/>
        <v>0</v>
      </c>
      <c r="Y20" s="126">
        <f t="shared" si="15"/>
        <v>0</v>
      </c>
      <c r="Z20" s="126">
        <f t="shared" si="16"/>
        <v>0.78510638297872348</v>
      </c>
      <c r="AA20" s="126">
        <f t="shared" si="17"/>
        <v>0.90638297872340423</v>
      </c>
      <c r="AB20" s="126">
        <f t="shared" si="18"/>
        <v>0.98936170212765961</v>
      </c>
      <c r="AC20" s="126">
        <f t="shared" si="19"/>
        <v>0.98297872340425541</v>
      </c>
      <c r="AD20" s="126">
        <f t="shared" si="20"/>
        <v>0.9765957446808512</v>
      </c>
      <c r="AE20" s="126">
        <f t="shared" si="21"/>
        <v>0.9765957446808512</v>
      </c>
      <c r="AF20" s="126">
        <f t="shared" si="22"/>
        <v>0.96382978723404256</v>
      </c>
      <c r="AG20" s="126">
        <f t="shared" si="23"/>
        <v>1.021276595744681</v>
      </c>
      <c r="AH20" s="126">
        <f t="shared" si="24"/>
        <v>1.0085106382978724</v>
      </c>
      <c r="AI20" s="126">
        <f t="shared" si="25"/>
        <v>0.9765957446808512</v>
      </c>
      <c r="AJ20" s="126">
        <f t="shared" si="26"/>
        <v>1.0148936170212766</v>
      </c>
      <c r="AK20" s="127">
        <f t="shared" si="27"/>
        <v>0.98297872340425541</v>
      </c>
      <c r="AL20" s="128">
        <v>1</v>
      </c>
      <c r="AM20" s="203">
        <v>100</v>
      </c>
    </row>
    <row r="21" spans="1:39">
      <c r="A21" s="28" t="s">
        <v>38</v>
      </c>
      <c r="B21" s="98" t="s">
        <v>14</v>
      </c>
      <c r="C21" s="29">
        <v>41.5</v>
      </c>
      <c r="D21" s="30">
        <v>46</v>
      </c>
      <c r="E21" s="31">
        <v>48</v>
      </c>
      <c r="F21" s="32" t="s">
        <v>13</v>
      </c>
      <c r="G21" s="33" t="s">
        <v>13</v>
      </c>
      <c r="H21" s="33">
        <v>7.3</v>
      </c>
      <c r="I21" s="33">
        <v>16.3</v>
      </c>
      <c r="J21" s="33">
        <v>41.8</v>
      </c>
      <c r="K21" s="33">
        <v>43.5</v>
      </c>
      <c r="L21" s="33">
        <v>45.4</v>
      </c>
      <c r="M21" s="33">
        <v>44</v>
      </c>
      <c r="N21" s="33">
        <v>44.1</v>
      </c>
      <c r="O21" s="33">
        <v>41</v>
      </c>
      <c r="P21" s="33">
        <v>43.9</v>
      </c>
      <c r="Q21" s="33">
        <v>45</v>
      </c>
      <c r="R21" s="33">
        <v>46.7</v>
      </c>
      <c r="S21" s="33">
        <v>44.8</v>
      </c>
      <c r="T21" s="33">
        <v>46.1</v>
      </c>
      <c r="U21" s="34">
        <v>44.6</v>
      </c>
      <c r="V21" s="125">
        <f t="shared" si="12"/>
        <v>0</v>
      </c>
      <c r="W21" s="126">
        <f t="shared" si="13"/>
        <v>0</v>
      </c>
      <c r="X21" s="126">
        <f t="shared" si="14"/>
        <v>0.16162361623616237</v>
      </c>
      <c r="Y21" s="126">
        <f t="shared" si="15"/>
        <v>0.36088560885608861</v>
      </c>
      <c r="Z21" s="126">
        <f t="shared" si="16"/>
        <v>0.92546125461254614</v>
      </c>
      <c r="AA21" s="126">
        <f t="shared" si="17"/>
        <v>0.96309963099631002</v>
      </c>
      <c r="AB21" s="126">
        <f t="shared" si="18"/>
        <v>1.0051660516605165</v>
      </c>
      <c r="AC21" s="126">
        <f t="shared" si="19"/>
        <v>0.97416974169741699</v>
      </c>
      <c r="AD21" s="126">
        <f t="shared" si="20"/>
        <v>0.97638376383763847</v>
      </c>
      <c r="AE21" s="126">
        <f t="shared" si="21"/>
        <v>0.90774907749077494</v>
      </c>
      <c r="AF21" s="126">
        <f t="shared" si="22"/>
        <v>0.97195571955719562</v>
      </c>
      <c r="AG21" s="126">
        <f t="shared" si="23"/>
        <v>0.99630996309963105</v>
      </c>
      <c r="AH21" s="126">
        <f t="shared" si="24"/>
        <v>1.033948339483395</v>
      </c>
      <c r="AI21" s="126">
        <f t="shared" si="25"/>
        <v>0.99188191881918819</v>
      </c>
      <c r="AJ21" s="126">
        <f t="shared" si="26"/>
        <v>1.0206642066420666</v>
      </c>
      <c r="AK21" s="127">
        <f t="shared" si="27"/>
        <v>0.98745387453874545</v>
      </c>
      <c r="AL21" s="128">
        <v>1</v>
      </c>
      <c r="AM21" s="203">
        <v>100</v>
      </c>
    </row>
    <row r="22" spans="1:39">
      <c r="A22" s="28" t="s">
        <v>39</v>
      </c>
      <c r="B22" s="98" t="s">
        <v>14</v>
      </c>
      <c r="C22" s="29">
        <v>37.5</v>
      </c>
      <c r="D22" s="30">
        <v>40</v>
      </c>
      <c r="E22" s="31">
        <v>41.5</v>
      </c>
      <c r="F22" s="32" t="s">
        <v>13</v>
      </c>
      <c r="G22" s="33" t="s">
        <v>13</v>
      </c>
      <c r="H22" s="33" t="s">
        <v>13</v>
      </c>
      <c r="I22" s="33">
        <v>12.2</v>
      </c>
      <c r="J22" s="33">
        <v>31.3</v>
      </c>
      <c r="K22" s="33">
        <v>36</v>
      </c>
      <c r="L22" s="33">
        <v>38.5</v>
      </c>
      <c r="M22" s="33">
        <v>39.700000000000003</v>
      </c>
      <c r="N22" s="33">
        <v>39.799999999999997</v>
      </c>
      <c r="O22" s="33">
        <v>37.6</v>
      </c>
      <c r="P22" s="33">
        <v>39.799999999999997</v>
      </c>
      <c r="Q22" s="33">
        <v>40.700000000000003</v>
      </c>
      <c r="R22" s="33">
        <v>42</v>
      </c>
      <c r="S22" s="33">
        <v>40.700000000000003</v>
      </c>
      <c r="T22" s="33">
        <v>41.8</v>
      </c>
      <c r="U22" s="34">
        <v>40.799999999999997</v>
      </c>
      <c r="V22" s="125">
        <f t="shared" si="12"/>
        <v>0</v>
      </c>
      <c r="W22" s="126">
        <f t="shared" si="13"/>
        <v>0</v>
      </c>
      <c r="X22" s="126">
        <f t="shared" si="14"/>
        <v>0</v>
      </c>
      <c r="Y22" s="126">
        <f t="shared" si="15"/>
        <v>0.30756302521008405</v>
      </c>
      <c r="Z22" s="126">
        <f t="shared" si="16"/>
        <v>0.78907563025210092</v>
      </c>
      <c r="AA22" s="126">
        <f t="shared" si="17"/>
        <v>0.90756302521008414</v>
      </c>
      <c r="AB22" s="126">
        <f t="shared" si="18"/>
        <v>0.97058823529411775</v>
      </c>
      <c r="AC22" s="126">
        <f t="shared" si="19"/>
        <v>1.000840336134454</v>
      </c>
      <c r="AD22" s="126">
        <f t="shared" si="20"/>
        <v>1.0033613445378151</v>
      </c>
      <c r="AE22" s="126">
        <f t="shared" si="21"/>
        <v>0.94789915966386562</v>
      </c>
      <c r="AF22" s="126">
        <f t="shared" si="22"/>
        <v>1.0033613445378151</v>
      </c>
      <c r="AG22" s="126">
        <f t="shared" si="23"/>
        <v>1.0260504201680674</v>
      </c>
      <c r="AH22" s="126">
        <f t="shared" si="24"/>
        <v>1.0588235294117647</v>
      </c>
      <c r="AI22" s="126">
        <f t="shared" si="25"/>
        <v>1.0260504201680674</v>
      </c>
      <c r="AJ22" s="126">
        <f t="shared" si="26"/>
        <v>1.053781512605042</v>
      </c>
      <c r="AK22" s="127">
        <f t="shared" si="27"/>
        <v>1.0285714285714285</v>
      </c>
      <c r="AL22" s="128">
        <v>1</v>
      </c>
      <c r="AM22" s="203">
        <v>100</v>
      </c>
    </row>
    <row r="23" spans="1:39">
      <c r="A23" s="28" t="s">
        <v>40</v>
      </c>
      <c r="B23" s="98" t="s">
        <v>14</v>
      </c>
      <c r="C23" s="29">
        <v>30.5</v>
      </c>
      <c r="D23" s="30">
        <v>32</v>
      </c>
      <c r="E23" s="31">
        <v>32.5</v>
      </c>
      <c r="F23" s="32" t="s">
        <v>13</v>
      </c>
      <c r="G23" s="33" t="s">
        <v>13</v>
      </c>
      <c r="H23" s="33" t="s">
        <v>13</v>
      </c>
      <c r="I23" s="33">
        <v>8.1999999999999993</v>
      </c>
      <c r="J23" s="33">
        <v>32.9</v>
      </c>
      <c r="K23" s="33">
        <v>32.5</v>
      </c>
      <c r="L23" s="33">
        <v>33.4</v>
      </c>
      <c r="M23" s="33">
        <v>31.4</v>
      </c>
      <c r="N23" s="33">
        <v>31</v>
      </c>
      <c r="O23" s="33">
        <v>29.1</v>
      </c>
      <c r="P23" s="33">
        <v>31.9</v>
      </c>
      <c r="Q23" s="33">
        <v>31.4</v>
      </c>
      <c r="R23" s="33">
        <v>32.799999999999997</v>
      </c>
      <c r="S23" s="33">
        <v>29.5</v>
      </c>
      <c r="T23" s="33">
        <v>32.6</v>
      </c>
      <c r="U23" s="34">
        <v>36</v>
      </c>
      <c r="V23" s="125">
        <f t="shared" si="12"/>
        <v>0</v>
      </c>
      <c r="W23" s="126">
        <f t="shared" si="13"/>
        <v>0</v>
      </c>
      <c r="X23" s="126">
        <f t="shared" si="14"/>
        <v>0</v>
      </c>
      <c r="Y23" s="126">
        <f t="shared" si="15"/>
        <v>0.25894736842105259</v>
      </c>
      <c r="Z23" s="126">
        <f t="shared" si="16"/>
        <v>1.0389473684210526</v>
      </c>
      <c r="AA23" s="126">
        <f t="shared" si="17"/>
        <v>1.0263157894736841</v>
      </c>
      <c r="AB23" s="126">
        <f t="shared" si="18"/>
        <v>1.054736842105263</v>
      </c>
      <c r="AC23" s="126">
        <f t="shared" si="19"/>
        <v>0.991578947368421</v>
      </c>
      <c r="AD23" s="126">
        <f t="shared" si="20"/>
        <v>0.97894736842105257</v>
      </c>
      <c r="AE23" s="126">
        <f t="shared" si="21"/>
        <v>0.91894736842105262</v>
      </c>
      <c r="AF23" s="126">
        <f t="shared" si="22"/>
        <v>1.0073684210526315</v>
      </c>
      <c r="AG23" s="126">
        <f t="shared" si="23"/>
        <v>0.991578947368421</v>
      </c>
      <c r="AH23" s="126">
        <f t="shared" si="24"/>
        <v>1.0357894736842104</v>
      </c>
      <c r="AI23" s="126">
        <f t="shared" si="25"/>
        <v>0.93157894736842106</v>
      </c>
      <c r="AJ23" s="126">
        <f t="shared" si="26"/>
        <v>1.0294736842105263</v>
      </c>
      <c r="AK23" s="127">
        <f t="shared" si="27"/>
        <v>1.1368421052631579</v>
      </c>
      <c r="AL23" s="128">
        <v>1</v>
      </c>
      <c r="AM23" s="203">
        <v>100</v>
      </c>
    </row>
    <row r="24" spans="1:39">
      <c r="A24" s="28" t="s">
        <v>41</v>
      </c>
      <c r="B24" s="98" t="s">
        <v>14</v>
      </c>
      <c r="C24" s="29">
        <v>18.5</v>
      </c>
      <c r="D24" s="30">
        <v>19.5</v>
      </c>
      <c r="E24" s="31">
        <v>21</v>
      </c>
      <c r="F24" s="32" t="s">
        <v>13</v>
      </c>
      <c r="G24" s="33" t="s">
        <v>13</v>
      </c>
      <c r="H24" s="33" t="s">
        <v>13</v>
      </c>
      <c r="I24" s="33" t="s">
        <v>13</v>
      </c>
      <c r="J24" s="33">
        <v>20.100000000000001</v>
      </c>
      <c r="K24" s="33">
        <v>18.399999999999999</v>
      </c>
      <c r="L24" s="33">
        <v>19.5</v>
      </c>
      <c r="M24" s="33">
        <v>19.3</v>
      </c>
      <c r="N24" s="33">
        <v>19.100000000000001</v>
      </c>
      <c r="O24" s="33">
        <v>17.5</v>
      </c>
      <c r="P24" s="33">
        <v>20</v>
      </c>
      <c r="Q24" s="33">
        <v>19.7</v>
      </c>
      <c r="R24" s="33">
        <v>20.8</v>
      </c>
      <c r="S24" s="33">
        <v>20.399999999999999</v>
      </c>
      <c r="T24" s="33">
        <v>21.4</v>
      </c>
      <c r="U24" s="34">
        <v>19.8</v>
      </c>
      <c r="V24" s="125">
        <f t="shared" si="12"/>
        <v>0</v>
      </c>
      <c r="W24" s="126">
        <f t="shared" si="13"/>
        <v>0</v>
      </c>
      <c r="X24" s="126">
        <f t="shared" si="14"/>
        <v>0</v>
      </c>
      <c r="Y24" s="126">
        <f t="shared" si="15"/>
        <v>0</v>
      </c>
      <c r="Z24" s="126">
        <f t="shared" si="16"/>
        <v>1.0220338983050847</v>
      </c>
      <c r="AA24" s="126">
        <f t="shared" si="17"/>
        <v>0.93559322033898296</v>
      </c>
      <c r="AB24" s="126">
        <f t="shared" si="18"/>
        <v>0.99152542372881347</v>
      </c>
      <c r="AC24" s="126">
        <f t="shared" si="19"/>
        <v>0.98135593220338979</v>
      </c>
      <c r="AD24" s="126">
        <f t="shared" si="20"/>
        <v>0.97118644067796611</v>
      </c>
      <c r="AE24" s="126">
        <f t="shared" si="21"/>
        <v>0.88983050847457623</v>
      </c>
      <c r="AF24" s="126">
        <f t="shared" si="22"/>
        <v>1.0169491525423728</v>
      </c>
      <c r="AG24" s="126">
        <f t="shared" si="23"/>
        <v>1.0016949152542372</v>
      </c>
      <c r="AH24" s="126">
        <f t="shared" si="24"/>
        <v>1.0576271186440678</v>
      </c>
      <c r="AI24" s="126">
        <f t="shared" si="25"/>
        <v>1.0372881355932202</v>
      </c>
      <c r="AJ24" s="126">
        <f t="shared" si="26"/>
        <v>1.0881355932203389</v>
      </c>
      <c r="AK24" s="127">
        <f t="shared" si="27"/>
        <v>1.006779661016949</v>
      </c>
      <c r="AL24" s="128">
        <v>1</v>
      </c>
      <c r="AM24" s="203">
        <v>100</v>
      </c>
    </row>
    <row r="25" spans="1:39">
      <c r="A25" s="28" t="s">
        <v>42</v>
      </c>
      <c r="B25" s="98" t="s">
        <v>14</v>
      </c>
      <c r="C25" s="29">
        <v>52.5</v>
      </c>
      <c r="D25" s="30">
        <v>57</v>
      </c>
      <c r="E25" s="31">
        <v>59</v>
      </c>
      <c r="F25" s="32" t="s">
        <v>13</v>
      </c>
      <c r="G25" s="33" t="s">
        <v>13</v>
      </c>
      <c r="H25" s="33" t="s">
        <v>13</v>
      </c>
      <c r="I25" s="33">
        <v>15.1</v>
      </c>
      <c r="J25" s="33">
        <v>45.5</v>
      </c>
      <c r="K25" s="33">
        <v>48.9</v>
      </c>
      <c r="L25" s="33">
        <v>53.4</v>
      </c>
      <c r="M25" s="33">
        <v>54.5</v>
      </c>
      <c r="N25" s="33">
        <v>55.6</v>
      </c>
      <c r="O25" s="33">
        <v>52.3</v>
      </c>
      <c r="P25" s="33">
        <v>54.2</v>
      </c>
      <c r="Q25" s="33">
        <v>55.9</v>
      </c>
      <c r="R25" s="33">
        <v>58</v>
      </c>
      <c r="S25" s="33">
        <v>56.3</v>
      </c>
      <c r="T25" s="33">
        <v>59</v>
      </c>
      <c r="U25" s="34">
        <v>56.6</v>
      </c>
      <c r="V25" s="125">
        <f t="shared" si="12"/>
        <v>0</v>
      </c>
      <c r="W25" s="126">
        <f t="shared" si="13"/>
        <v>0</v>
      </c>
      <c r="X25" s="126">
        <f t="shared" si="14"/>
        <v>0</v>
      </c>
      <c r="Y25" s="126">
        <f t="shared" si="15"/>
        <v>0.26884272997032643</v>
      </c>
      <c r="Z25" s="126">
        <f t="shared" si="16"/>
        <v>0.81008902077151335</v>
      </c>
      <c r="AA25" s="126">
        <f t="shared" si="17"/>
        <v>0.87062314540059349</v>
      </c>
      <c r="AB25" s="126">
        <f t="shared" si="18"/>
        <v>0.95074183976261128</v>
      </c>
      <c r="AC25" s="126">
        <f t="shared" si="19"/>
        <v>0.97032640949554905</v>
      </c>
      <c r="AD25" s="126">
        <f t="shared" si="20"/>
        <v>0.9899109792284867</v>
      </c>
      <c r="AE25" s="126">
        <f t="shared" si="21"/>
        <v>0.93115727002967363</v>
      </c>
      <c r="AF25" s="126">
        <f t="shared" si="22"/>
        <v>0.96498516320474792</v>
      </c>
      <c r="AG25" s="126">
        <f t="shared" si="23"/>
        <v>0.99525222551928783</v>
      </c>
      <c r="AH25" s="126">
        <f t="shared" si="24"/>
        <v>1.0326409495548963</v>
      </c>
      <c r="AI25" s="126">
        <f t="shared" si="25"/>
        <v>1.002373887240356</v>
      </c>
      <c r="AJ25" s="126">
        <f t="shared" si="26"/>
        <v>1.0504451038575668</v>
      </c>
      <c r="AK25" s="127">
        <f t="shared" si="27"/>
        <v>1.0077151335311574</v>
      </c>
      <c r="AL25" s="128">
        <v>1</v>
      </c>
      <c r="AM25" s="203">
        <v>100</v>
      </c>
    </row>
    <row r="26" spans="1:39">
      <c r="A26" s="28" t="s">
        <v>43</v>
      </c>
      <c r="B26" s="98" t="s">
        <v>14</v>
      </c>
      <c r="C26" s="29">
        <v>20</v>
      </c>
      <c r="D26" s="30">
        <v>22</v>
      </c>
      <c r="E26" s="31">
        <v>23</v>
      </c>
      <c r="F26" s="32" t="s">
        <v>13</v>
      </c>
      <c r="G26" s="33" t="s">
        <v>13</v>
      </c>
      <c r="H26" s="33" t="s">
        <v>13</v>
      </c>
      <c r="I26" s="33" t="s">
        <v>13</v>
      </c>
      <c r="J26" s="33">
        <v>23</v>
      </c>
      <c r="K26" s="33">
        <v>21.1</v>
      </c>
      <c r="L26" s="33">
        <v>21.8</v>
      </c>
      <c r="M26" s="33">
        <v>20.9</v>
      </c>
      <c r="N26" s="33">
        <v>20.7</v>
      </c>
      <c r="O26" s="33">
        <v>20.6</v>
      </c>
      <c r="P26" s="33">
        <v>21.2</v>
      </c>
      <c r="Q26" s="33">
        <v>21.8</v>
      </c>
      <c r="R26" s="33">
        <v>22.3</v>
      </c>
      <c r="S26" s="33">
        <v>21</v>
      </c>
      <c r="T26" s="33">
        <v>22.1</v>
      </c>
      <c r="U26" s="34">
        <v>22.5</v>
      </c>
      <c r="V26" s="125">
        <f t="shared" si="12"/>
        <v>0</v>
      </c>
      <c r="W26" s="126">
        <f t="shared" si="13"/>
        <v>0</v>
      </c>
      <c r="X26" s="126">
        <f t="shared" si="14"/>
        <v>0</v>
      </c>
      <c r="Y26" s="126">
        <f t="shared" si="15"/>
        <v>0</v>
      </c>
      <c r="Z26" s="126">
        <f t="shared" si="16"/>
        <v>1.0615384615384615</v>
      </c>
      <c r="AA26" s="126">
        <f t="shared" si="17"/>
        <v>0.97384615384615381</v>
      </c>
      <c r="AB26" s="126">
        <f t="shared" si="18"/>
        <v>1.0061538461538462</v>
      </c>
      <c r="AC26" s="126">
        <f t="shared" si="19"/>
        <v>0.96461538461538454</v>
      </c>
      <c r="AD26" s="126">
        <f t="shared" si="20"/>
        <v>0.95538461538461528</v>
      </c>
      <c r="AE26" s="126">
        <f t="shared" si="21"/>
        <v>0.95076923076923081</v>
      </c>
      <c r="AF26" s="126">
        <f t="shared" si="22"/>
        <v>0.97846153846153838</v>
      </c>
      <c r="AG26" s="126">
        <f t="shared" si="23"/>
        <v>1.0061538461538462</v>
      </c>
      <c r="AH26" s="126">
        <f t="shared" si="24"/>
        <v>1.0292307692307692</v>
      </c>
      <c r="AI26" s="126">
        <f t="shared" si="25"/>
        <v>0.96923076923076923</v>
      </c>
      <c r="AJ26" s="126">
        <f t="shared" si="26"/>
        <v>1.02</v>
      </c>
      <c r="AK26" s="127">
        <f t="shared" si="27"/>
        <v>1.0384615384615383</v>
      </c>
      <c r="AL26" s="128">
        <v>1</v>
      </c>
      <c r="AM26" s="203">
        <v>100</v>
      </c>
    </row>
    <row r="27" spans="1:39">
      <c r="A27" s="28" t="s">
        <v>44</v>
      </c>
      <c r="B27" s="98" t="s">
        <v>14</v>
      </c>
      <c r="C27" s="29">
        <v>20</v>
      </c>
      <c r="D27" s="30">
        <v>21</v>
      </c>
      <c r="E27" s="31">
        <v>22</v>
      </c>
      <c r="F27" s="32" t="s">
        <v>13</v>
      </c>
      <c r="G27" s="33" t="s">
        <v>13</v>
      </c>
      <c r="H27" s="33">
        <v>6.2</v>
      </c>
      <c r="I27" s="33" t="s">
        <v>13</v>
      </c>
      <c r="J27" s="33">
        <v>27.4</v>
      </c>
      <c r="K27" s="33">
        <v>24.5</v>
      </c>
      <c r="L27" s="33">
        <v>22.1</v>
      </c>
      <c r="M27" s="33">
        <v>21.2</v>
      </c>
      <c r="N27" s="33">
        <v>21.5</v>
      </c>
      <c r="O27" s="33">
        <v>19.7</v>
      </c>
      <c r="P27" s="33">
        <v>21.5</v>
      </c>
      <c r="Q27" s="33">
        <v>21.5</v>
      </c>
      <c r="R27" s="33">
        <v>22.2</v>
      </c>
      <c r="S27" s="33">
        <v>20.399999999999999</v>
      </c>
      <c r="T27" s="33">
        <v>21.1</v>
      </c>
      <c r="U27" s="34">
        <v>21.3</v>
      </c>
      <c r="V27" s="125">
        <f t="shared" si="12"/>
        <v>0</v>
      </c>
      <c r="W27" s="126">
        <f t="shared" si="13"/>
        <v>0</v>
      </c>
      <c r="X27" s="126">
        <f t="shared" si="14"/>
        <v>0.29523809523809524</v>
      </c>
      <c r="Y27" s="126">
        <f t="shared" si="15"/>
        <v>0</v>
      </c>
      <c r="Z27" s="126">
        <f t="shared" si="16"/>
        <v>1.3047619047619048</v>
      </c>
      <c r="AA27" s="126">
        <f t="shared" si="17"/>
        <v>1.1666666666666667</v>
      </c>
      <c r="AB27" s="126">
        <f t="shared" si="18"/>
        <v>1.0523809523809524</v>
      </c>
      <c r="AC27" s="126">
        <f t="shared" si="19"/>
        <v>1.0095238095238095</v>
      </c>
      <c r="AD27" s="126">
        <f t="shared" si="20"/>
        <v>1.0238095238095237</v>
      </c>
      <c r="AE27" s="126">
        <f t="shared" si="21"/>
        <v>0.93809523809523809</v>
      </c>
      <c r="AF27" s="126">
        <f t="shared" si="22"/>
        <v>1.0238095238095237</v>
      </c>
      <c r="AG27" s="126">
        <f t="shared" si="23"/>
        <v>1.0238095238095237</v>
      </c>
      <c r="AH27" s="126">
        <f t="shared" si="24"/>
        <v>1.0571428571428572</v>
      </c>
      <c r="AI27" s="126">
        <f t="shared" si="25"/>
        <v>0.97142857142857131</v>
      </c>
      <c r="AJ27" s="126">
        <f t="shared" si="26"/>
        <v>1.0047619047619047</v>
      </c>
      <c r="AK27" s="127">
        <f t="shared" si="27"/>
        <v>1.0142857142857142</v>
      </c>
      <c r="AL27" s="128">
        <v>1</v>
      </c>
      <c r="AM27" s="203">
        <v>100</v>
      </c>
    </row>
    <row r="28" spans="1:39">
      <c r="A28" s="28" t="s">
        <v>45</v>
      </c>
      <c r="B28" s="98" t="s">
        <v>14</v>
      </c>
      <c r="C28" s="29">
        <v>9.1</v>
      </c>
      <c r="D28" s="30">
        <v>9.6999999999999993</v>
      </c>
      <c r="E28" s="31">
        <v>10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6.9</v>
      </c>
      <c r="K28" s="33">
        <v>9.1</v>
      </c>
      <c r="L28" s="33">
        <v>9.5</v>
      </c>
      <c r="M28" s="33">
        <v>9.4</v>
      </c>
      <c r="N28" s="33">
        <v>9.5</v>
      </c>
      <c r="O28" s="33">
        <v>9.1</v>
      </c>
      <c r="P28" s="33">
        <v>9.6999999999999993</v>
      </c>
      <c r="Q28" s="33">
        <v>9.6999999999999993</v>
      </c>
      <c r="R28" s="33">
        <v>10.1</v>
      </c>
      <c r="S28" s="33">
        <v>9.6999999999999993</v>
      </c>
      <c r="T28" s="33">
        <v>10.199999999999999</v>
      </c>
      <c r="U28" s="34">
        <v>10.1</v>
      </c>
      <c r="V28" s="125">
        <f t="shared" si="12"/>
        <v>0</v>
      </c>
      <c r="W28" s="126">
        <f t="shared" si="13"/>
        <v>0</v>
      </c>
      <c r="X28" s="126">
        <f t="shared" si="14"/>
        <v>0</v>
      </c>
      <c r="Y28" s="126">
        <f t="shared" si="15"/>
        <v>0</v>
      </c>
      <c r="Z28" s="126">
        <f t="shared" si="16"/>
        <v>0.71875000000000011</v>
      </c>
      <c r="AA28" s="126">
        <f t="shared" si="17"/>
        <v>0.94791666666666663</v>
      </c>
      <c r="AB28" s="126">
        <f t="shared" si="18"/>
        <v>0.98958333333333337</v>
      </c>
      <c r="AC28" s="126">
        <f t="shared" si="19"/>
        <v>0.97916666666666674</v>
      </c>
      <c r="AD28" s="126">
        <f t="shared" si="20"/>
        <v>0.98958333333333337</v>
      </c>
      <c r="AE28" s="126">
        <f t="shared" si="21"/>
        <v>0.94791666666666663</v>
      </c>
      <c r="AF28" s="126">
        <f t="shared" si="22"/>
        <v>1.0104166666666667</v>
      </c>
      <c r="AG28" s="126">
        <f t="shared" si="23"/>
        <v>1.0104166666666667</v>
      </c>
      <c r="AH28" s="126">
        <f t="shared" si="24"/>
        <v>1.0520833333333333</v>
      </c>
      <c r="AI28" s="126">
        <f t="shared" si="25"/>
        <v>1.0104166666666667</v>
      </c>
      <c r="AJ28" s="126">
        <f t="shared" si="26"/>
        <v>1.0625</v>
      </c>
      <c r="AK28" s="127">
        <f t="shared" si="27"/>
        <v>1.0520833333333333</v>
      </c>
      <c r="AL28" s="128">
        <v>1</v>
      </c>
      <c r="AM28" s="203">
        <v>100</v>
      </c>
    </row>
    <row r="29" spans="1:39" ht="15.75" thickBot="1">
      <c r="A29" s="28" t="s">
        <v>46</v>
      </c>
      <c r="B29" s="98" t="s">
        <v>14</v>
      </c>
      <c r="C29" s="29">
        <v>14</v>
      </c>
      <c r="D29" s="30">
        <v>15</v>
      </c>
      <c r="E29" s="31">
        <v>16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12</v>
      </c>
      <c r="K29" s="33">
        <v>13.1</v>
      </c>
      <c r="L29" s="33">
        <v>13.5</v>
      </c>
      <c r="M29" s="33">
        <v>13.4</v>
      </c>
      <c r="N29" s="33">
        <v>14.5</v>
      </c>
      <c r="O29" s="33">
        <v>13.2</v>
      </c>
      <c r="P29" s="33">
        <v>15.4</v>
      </c>
      <c r="Q29" s="33">
        <v>15.1</v>
      </c>
      <c r="R29" s="33">
        <v>16</v>
      </c>
      <c r="S29" s="33">
        <v>15.7</v>
      </c>
      <c r="T29" s="33">
        <v>16.5</v>
      </c>
      <c r="U29" s="34">
        <v>15.1</v>
      </c>
      <c r="V29" s="129">
        <f t="shared" si="12"/>
        <v>0</v>
      </c>
      <c r="W29" s="130">
        <f t="shared" si="13"/>
        <v>0</v>
      </c>
      <c r="X29" s="130">
        <f t="shared" si="14"/>
        <v>0</v>
      </c>
      <c r="Y29" s="130">
        <f t="shared" si="15"/>
        <v>0</v>
      </c>
      <c r="Z29" s="130">
        <f t="shared" si="16"/>
        <v>0.8</v>
      </c>
      <c r="AA29" s="130">
        <f t="shared" si="17"/>
        <v>0.87333333333333329</v>
      </c>
      <c r="AB29" s="130">
        <f t="shared" si="18"/>
        <v>0.9</v>
      </c>
      <c r="AC29" s="130">
        <f t="shared" si="19"/>
        <v>0.89333333333333331</v>
      </c>
      <c r="AD29" s="130">
        <f t="shared" si="20"/>
        <v>0.96666666666666667</v>
      </c>
      <c r="AE29" s="130">
        <f t="shared" si="21"/>
        <v>0.88</v>
      </c>
      <c r="AF29" s="130">
        <f t="shared" si="22"/>
        <v>1.0266666666666666</v>
      </c>
      <c r="AG29" s="130">
        <f t="shared" si="23"/>
        <v>1.0066666666666666</v>
      </c>
      <c r="AH29" s="130">
        <f t="shared" si="24"/>
        <v>1.0666666666666667</v>
      </c>
      <c r="AI29" s="130">
        <f t="shared" si="25"/>
        <v>1.0466666666666666</v>
      </c>
      <c r="AJ29" s="130">
        <f t="shared" si="26"/>
        <v>1.1000000000000001</v>
      </c>
      <c r="AK29" s="131">
        <f t="shared" si="27"/>
        <v>1.0066666666666666</v>
      </c>
      <c r="AL29" s="132">
        <v>1</v>
      </c>
      <c r="AM29" s="203">
        <v>100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28">G30</f>
        <v>86.5</v>
      </c>
      <c r="X30" s="37">
        <f t="shared" si="28"/>
        <v>121.5</v>
      </c>
      <c r="Y30" s="37">
        <f t="shared" si="28"/>
        <v>141.5</v>
      </c>
      <c r="Z30" s="37">
        <f t="shared" si="28"/>
        <v>171.5</v>
      </c>
      <c r="AA30" s="37">
        <f t="shared" si="28"/>
        <v>191.5</v>
      </c>
      <c r="AB30" s="37">
        <f t="shared" si="28"/>
        <v>231.5</v>
      </c>
      <c r="AC30" s="37">
        <f t="shared" si="28"/>
        <v>261.5</v>
      </c>
      <c r="AD30" s="37">
        <f t="shared" si="28"/>
        <v>281.5</v>
      </c>
      <c r="AE30" s="37">
        <f t="shared" si="28"/>
        <v>311.5</v>
      </c>
      <c r="AF30" s="37">
        <f t="shared" si="28"/>
        <v>341.5</v>
      </c>
      <c r="AG30" s="37">
        <f t="shared" si="28"/>
        <v>391.5</v>
      </c>
      <c r="AH30" s="37">
        <f t="shared" si="28"/>
        <v>431.5</v>
      </c>
      <c r="AI30" s="37">
        <f t="shared" si="28"/>
        <v>501.5</v>
      </c>
      <c r="AJ30" s="37">
        <f t="shared" si="28"/>
        <v>551.5</v>
      </c>
      <c r="AK30" s="38">
        <f t="shared" si="28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252.4</v>
      </c>
      <c r="D31" s="44">
        <v>261.39999999999998</v>
      </c>
      <c r="E31" s="45">
        <v>267.2</v>
      </c>
      <c r="F31" s="46" t="s">
        <v>13</v>
      </c>
      <c r="G31" s="47" t="s">
        <v>13</v>
      </c>
      <c r="H31" s="47">
        <v>26.9</v>
      </c>
      <c r="I31" s="47">
        <v>64.3</v>
      </c>
      <c r="J31" s="47">
        <v>167.2</v>
      </c>
      <c r="K31" s="47">
        <v>234.4</v>
      </c>
      <c r="L31" s="47">
        <v>259.3</v>
      </c>
      <c r="M31" s="47">
        <v>259.39999999999998</v>
      </c>
      <c r="N31" s="47">
        <v>265.5</v>
      </c>
      <c r="O31" s="47">
        <v>278.89999999999998</v>
      </c>
      <c r="P31" s="47">
        <v>272.8</v>
      </c>
      <c r="Q31" s="47">
        <v>240</v>
      </c>
      <c r="R31" s="47">
        <v>260.10000000000002</v>
      </c>
      <c r="S31" s="47">
        <v>242.7</v>
      </c>
      <c r="T31" s="47">
        <v>274.7</v>
      </c>
      <c r="U31" s="48">
        <v>274.60000000000002</v>
      </c>
      <c r="V31" s="134">
        <f>IF(F31="&lt;5",0,F31/AVERAGE($C31:$E31))</f>
        <v>0</v>
      </c>
      <c r="W31" s="135">
        <f t="shared" ref="W31:W42" si="29">IF(G31="&lt;5",0,G31/AVERAGE($C31:$E31))</f>
        <v>0</v>
      </c>
      <c r="X31" s="135">
        <f t="shared" ref="X31:X42" si="30">IF(H31="&lt;5",0,H31/AVERAGE($C31:$E31))</f>
        <v>0.10332906530089629</v>
      </c>
      <c r="Y31" s="135">
        <f t="shared" ref="Y31:Y42" si="31">IF(I31="&lt;5",0,I31/AVERAGE($C31:$E31))</f>
        <v>0.2469910371318822</v>
      </c>
      <c r="Z31" s="135">
        <f t="shared" ref="Z31:Z42" si="32">IF(J31="&lt;5",0,J31/AVERAGE($C31:$E31))</f>
        <v>0.6422535211267606</v>
      </c>
      <c r="AA31" s="135">
        <f t="shared" ref="AA31:AA42" si="33">IF(K31="&lt;5",0,K31/AVERAGE($C31:$E31))</f>
        <v>0.90038412291933423</v>
      </c>
      <c r="AB31" s="135">
        <f t="shared" ref="AB31:AB42" si="34">IF(L31="&lt;5",0,L31/AVERAGE($C31:$E31))</f>
        <v>0.9960307298335469</v>
      </c>
      <c r="AC31" s="135">
        <f t="shared" ref="AC31:AC42" si="35">IF(M31="&lt;5",0,M31/AVERAGE($C31:$E31))</f>
        <v>0.99641485275288089</v>
      </c>
      <c r="AD31" s="135">
        <f t="shared" ref="AD31:AD42" si="36">IF(N31="&lt;5",0,N31/AVERAGE($C31:$E31))</f>
        <v>1.0198463508322664</v>
      </c>
      <c r="AE31" s="135">
        <f t="shared" ref="AE31:AE42" si="37">IF(O31="&lt;5",0,O31/AVERAGE($C31:$E31))</f>
        <v>1.0713188220230474</v>
      </c>
      <c r="AF31" s="135">
        <f t="shared" ref="AF31:AF42" si="38">IF(P31="&lt;5",0,P31/AVERAGE($C31:$E31))</f>
        <v>1.0478873239436621</v>
      </c>
      <c r="AG31" s="135">
        <f t="shared" ref="AG31:AG42" si="39">IF(Q31="&lt;5",0,Q31/AVERAGE($C31:$E31))</f>
        <v>0.92189500640204869</v>
      </c>
      <c r="AH31" s="135">
        <f t="shared" ref="AH31:AH42" si="40">IF(R31="&lt;5",0,R31/AVERAGE($C31:$E31))</f>
        <v>0.99910371318822044</v>
      </c>
      <c r="AI31" s="135">
        <f t="shared" ref="AI31:AI42" si="41">IF(S31="&lt;5",0,S31/AVERAGE($C31:$E31))</f>
        <v>0.93226632522407171</v>
      </c>
      <c r="AJ31" s="135">
        <f t="shared" ref="AJ31:AJ42" si="42">IF(T31="&lt;5",0,T31/AVERAGE($C31:$E31))</f>
        <v>1.0551856594110116</v>
      </c>
      <c r="AK31" s="136">
        <f t="shared" ref="AK31:AK42" si="43">IF(U31="&lt;5",0,U31/AVERAGE($C31:$E31))</f>
        <v>1.0548015364916774</v>
      </c>
      <c r="AL31" s="137">
        <v>1.07</v>
      </c>
      <c r="AM31" s="203">
        <v>10</v>
      </c>
    </row>
    <row r="32" spans="1:39">
      <c r="A32" s="42" t="s">
        <v>1</v>
      </c>
      <c r="B32" s="100" t="s">
        <v>14</v>
      </c>
      <c r="C32" s="43">
        <v>204.6</v>
      </c>
      <c r="D32" s="44">
        <v>217.3</v>
      </c>
      <c r="E32" s="45">
        <v>224.7</v>
      </c>
      <c r="F32" s="46" t="s">
        <v>13</v>
      </c>
      <c r="G32" s="47" t="s">
        <v>13</v>
      </c>
      <c r="H32" s="47">
        <v>20.399999999999999</v>
      </c>
      <c r="I32" s="47">
        <v>49.6</v>
      </c>
      <c r="J32" s="47">
        <v>132.6</v>
      </c>
      <c r="K32" s="47">
        <v>182.8</v>
      </c>
      <c r="L32" s="47">
        <v>203.7</v>
      </c>
      <c r="M32" s="47">
        <v>205.6</v>
      </c>
      <c r="N32" s="47">
        <v>210.9</v>
      </c>
      <c r="O32" s="47">
        <v>225.1</v>
      </c>
      <c r="P32" s="47">
        <v>224.2</v>
      </c>
      <c r="Q32" s="47">
        <v>201.2</v>
      </c>
      <c r="R32" s="47">
        <v>218.5</v>
      </c>
      <c r="S32" s="47">
        <v>204.1</v>
      </c>
      <c r="T32" s="47">
        <v>230</v>
      </c>
      <c r="U32" s="48">
        <v>227.4</v>
      </c>
      <c r="V32" s="134">
        <f t="shared" ref="V32:V42" si="44">IF(F32="&lt;5",0,F32/AVERAGE($C32:$E32))</f>
        <v>0</v>
      </c>
      <c r="W32" s="135">
        <f t="shared" si="29"/>
        <v>0</v>
      </c>
      <c r="X32" s="135">
        <f t="shared" si="30"/>
        <v>9.4648932879678321E-2</v>
      </c>
      <c r="Y32" s="135">
        <f t="shared" si="31"/>
        <v>0.23012681719764927</v>
      </c>
      <c r="Z32" s="135">
        <f t="shared" si="32"/>
        <v>0.6152180637179091</v>
      </c>
      <c r="AA32" s="135">
        <f t="shared" si="33"/>
        <v>0.84812867305907846</v>
      </c>
      <c r="AB32" s="135">
        <f t="shared" si="34"/>
        <v>0.94509743272502322</v>
      </c>
      <c r="AC32" s="135">
        <f t="shared" si="35"/>
        <v>0.95391277451283651</v>
      </c>
      <c r="AD32" s="135">
        <f t="shared" si="36"/>
        <v>0.97850293844726277</v>
      </c>
      <c r="AE32" s="135">
        <f t="shared" si="37"/>
        <v>1.0443860191772349</v>
      </c>
      <c r="AF32" s="135">
        <f t="shared" si="38"/>
        <v>1.040210330961955</v>
      </c>
      <c r="AG32" s="135">
        <f t="shared" si="39"/>
        <v>0.93349829879369017</v>
      </c>
      <c r="AH32" s="135">
        <f t="shared" si="40"/>
        <v>1.0137643055985155</v>
      </c>
      <c r="AI32" s="135">
        <f t="shared" si="41"/>
        <v>0.94695329415403662</v>
      </c>
      <c r="AJ32" s="135">
        <f t="shared" si="42"/>
        <v>1.0671203216826479</v>
      </c>
      <c r="AK32" s="136">
        <f t="shared" si="43"/>
        <v>1.0550572223940615</v>
      </c>
      <c r="AL32" s="137">
        <v>1.1000000000000001</v>
      </c>
      <c r="AM32" s="203">
        <v>10</v>
      </c>
    </row>
    <row r="33" spans="1:39">
      <c r="A33" s="42" t="s">
        <v>2</v>
      </c>
      <c r="B33" s="100" t="s">
        <v>14</v>
      </c>
      <c r="C33" s="43">
        <v>81.900000000000006</v>
      </c>
      <c r="D33" s="44">
        <v>88.7</v>
      </c>
      <c r="E33" s="45">
        <v>92.6</v>
      </c>
      <c r="F33" s="46" t="s">
        <v>13</v>
      </c>
      <c r="G33" s="47" t="s">
        <v>13</v>
      </c>
      <c r="H33" s="47">
        <v>6.8</v>
      </c>
      <c r="I33" s="47">
        <v>17.899999999999999</v>
      </c>
      <c r="J33" s="47">
        <v>49.2</v>
      </c>
      <c r="K33" s="47">
        <v>71.400000000000006</v>
      </c>
      <c r="L33" s="47">
        <v>79.900000000000006</v>
      </c>
      <c r="M33" s="47">
        <v>81.2</v>
      </c>
      <c r="N33" s="47">
        <v>83.5</v>
      </c>
      <c r="O33" s="47">
        <v>90.2</v>
      </c>
      <c r="P33" s="47">
        <v>91.4</v>
      </c>
      <c r="Q33" s="47">
        <v>83.8</v>
      </c>
      <c r="R33" s="47">
        <v>91</v>
      </c>
      <c r="S33" s="47">
        <v>84.4</v>
      </c>
      <c r="T33" s="47">
        <v>95.3</v>
      </c>
      <c r="U33" s="48">
        <v>93.1</v>
      </c>
      <c r="V33" s="134">
        <f t="shared" si="44"/>
        <v>0</v>
      </c>
      <c r="W33" s="135">
        <f t="shared" si="29"/>
        <v>0</v>
      </c>
      <c r="X33" s="135">
        <f t="shared" si="30"/>
        <v>7.7507598784194512E-2</v>
      </c>
      <c r="Y33" s="135">
        <f t="shared" si="31"/>
        <v>0.20402735562310026</v>
      </c>
      <c r="Z33" s="135">
        <f t="shared" si="32"/>
        <v>0.5607902735562309</v>
      </c>
      <c r="AA33" s="135">
        <f t="shared" si="33"/>
        <v>0.81382978723404242</v>
      </c>
      <c r="AB33" s="135">
        <f t="shared" si="34"/>
        <v>0.91071428571428559</v>
      </c>
      <c r="AC33" s="135">
        <f t="shared" si="35"/>
        <v>0.92553191489361686</v>
      </c>
      <c r="AD33" s="135">
        <f t="shared" si="36"/>
        <v>0.95174772036474142</v>
      </c>
      <c r="AE33" s="135">
        <f t="shared" si="37"/>
        <v>1.0281155015197567</v>
      </c>
      <c r="AF33" s="135">
        <f t="shared" si="38"/>
        <v>1.0417933130699086</v>
      </c>
      <c r="AG33" s="135">
        <f t="shared" si="39"/>
        <v>0.9551671732522794</v>
      </c>
      <c r="AH33" s="135">
        <f t="shared" si="40"/>
        <v>1.0372340425531914</v>
      </c>
      <c r="AI33" s="135">
        <f t="shared" si="41"/>
        <v>0.96200607902735558</v>
      </c>
      <c r="AJ33" s="135">
        <f t="shared" si="42"/>
        <v>1.0862462006079026</v>
      </c>
      <c r="AK33" s="136">
        <f t="shared" si="43"/>
        <v>1.0611702127659572</v>
      </c>
      <c r="AL33" s="137">
        <v>1.1200000000000001</v>
      </c>
      <c r="AM33" s="203">
        <v>10</v>
      </c>
    </row>
    <row r="34" spans="1:39">
      <c r="A34" s="42" t="s">
        <v>3</v>
      </c>
      <c r="B34" s="100" t="s">
        <v>14</v>
      </c>
      <c r="C34" s="43">
        <v>429.2</v>
      </c>
      <c r="D34" s="44">
        <v>468.9</v>
      </c>
      <c r="E34" s="45">
        <v>492</v>
      </c>
      <c r="F34" s="46" t="s">
        <v>13</v>
      </c>
      <c r="G34" s="47" t="s">
        <v>13</v>
      </c>
      <c r="H34" s="47">
        <v>37.5</v>
      </c>
      <c r="I34" s="47">
        <v>94.2</v>
      </c>
      <c r="J34" s="47">
        <v>247.5</v>
      </c>
      <c r="K34" s="47">
        <v>365.9</v>
      </c>
      <c r="L34" s="47">
        <v>411.6</v>
      </c>
      <c r="M34" s="47">
        <v>418.1</v>
      </c>
      <c r="N34" s="47">
        <v>430.3</v>
      </c>
      <c r="O34" s="47">
        <v>467.5</v>
      </c>
      <c r="P34" s="47">
        <v>476.3</v>
      </c>
      <c r="Q34" s="47">
        <v>433.8</v>
      </c>
      <c r="R34" s="47">
        <v>471.5</v>
      </c>
      <c r="S34" s="47">
        <v>435.4</v>
      </c>
      <c r="T34" s="47">
        <v>494.2</v>
      </c>
      <c r="U34" s="48">
        <v>480.3</v>
      </c>
      <c r="V34" s="134">
        <f t="shared" si="44"/>
        <v>0</v>
      </c>
      <c r="W34" s="135">
        <f t="shared" si="29"/>
        <v>0</v>
      </c>
      <c r="X34" s="135">
        <f t="shared" si="30"/>
        <v>8.0929429537443365E-2</v>
      </c>
      <c r="Y34" s="135">
        <f t="shared" si="31"/>
        <v>0.20329472699805773</v>
      </c>
      <c r="Z34" s="135">
        <f t="shared" si="32"/>
        <v>0.5341342349471262</v>
      </c>
      <c r="AA34" s="135">
        <f t="shared" si="33"/>
        <v>0.78965542047334725</v>
      </c>
      <c r="AB34" s="135">
        <f t="shared" si="34"/>
        <v>0.88828141860297838</v>
      </c>
      <c r="AC34" s="135">
        <f t="shared" si="35"/>
        <v>0.90230918638946855</v>
      </c>
      <c r="AD34" s="135">
        <f t="shared" si="36"/>
        <v>0.92863822746565006</v>
      </c>
      <c r="AE34" s="135">
        <f t="shared" si="37"/>
        <v>1.0089202215667938</v>
      </c>
      <c r="AF34" s="135">
        <f t="shared" si="38"/>
        <v>1.0279116610315806</v>
      </c>
      <c r="AG34" s="135">
        <f t="shared" si="39"/>
        <v>0.93619164088914475</v>
      </c>
      <c r="AH34" s="135">
        <f t="shared" si="40"/>
        <v>1.0175526940507877</v>
      </c>
      <c r="AI34" s="135">
        <f t="shared" si="41"/>
        <v>0.93964462988274233</v>
      </c>
      <c r="AJ34" s="135">
        <f t="shared" si="42"/>
        <v>1.0665419753974534</v>
      </c>
      <c r="AK34" s="136">
        <f t="shared" si="43"/>
        <v>1.0365441335155745</v>
      </c>
      <c r="AL34" s="137">
        <v>1.1299999999999999</v>
      </c>
      <c r="AM34" s="203">
        <v>10</v>
      </c>
    </row>
    <row r="35" spans="1:39">
      <c r="A35" s="42" t="s">
        <v>4</v>
      </c>
      <c r="B35" s="100" t="s">
        <v>14</v>
      </c>
      <c r="C35" s="43">
        <v>361.4</v>
      </c>
      <c r="D35" s="44">
        <v>400.5</v>
      </c>
      <c r="E35" s="45">
        <v>416.4</v>
      </c>
      <c r="F35" s="46" t="s">
        <v>13</v>
      </c>
      <c r="G35" s="47" t="s">
        <v>13</v>
      </c>
      <c r="H35" s="47">
        <v>36.200000000000003</v>
      </c>
      <c r="I35" s="47">
        <v>87.1</v>
      </c>
      <c r="J35" s="47">
        <v>241.7</v>
      </c>
      <c r="K35" s="47">
        <v>328.2</v>
      </c>
      <c r="L35" s="47">
        <v>361.9</v>
      </c>
      <c r="M35" s="47">
        <v>363</v>
      </c>
      <c r="N35" s="47">
        <v>375.5</v>
      </c>
      <c r="O35" s="47">
        <v>403.7</v>
      </c>
      <c r="P35" s="47">
        <v>412.4</v>
      </c>
      <c r="Q35" s="47">
        <v>381.5</v>
      </c>
      <c r="R35" s="47">
        <v>404</v>
      </c>
      <c r="S35" s="47">
        <v>377.6</v>
      </c>
      <c r="T35" s="47">
        <v>417.7</v>
      </c>
      <c r="U35" s="48">
        <v>404.1</v>
      </c>
      <c r="V35" s="134">
        <f t="shared" si="44"/>
        <v>0</v>
      </c>
      <c r="W35" s="135">
        <f t="shared" si="29"/>
        <v>0</v>
      </c>
      <c r="X35" s="135">
        <f t="shared" si="30"/>
        <v>9.2166680811338386E-2</v>
      </c>
      <c r="Y35" s="135">
        <f t="shared" si="31"/>
        <v>0.22176016294661802</v>
      </c>
      <c r="Z35" s="135">
        <f t="shared" si="32"/>
        <v>0.61537808707459896</v>
      </c>
      <c r="AA35" s="135">
        <f t="shared" si="33"/>
        <v>0.83561062547738263</v>
      </c>
      <c r="AB35" s="135">
        <f t="shared" si="34"/>
        <v>0.9214122040227446</v>
      </c>
      <c r="AC35" s="135">
        <f t="shared" si="35"/>
        <v>0.9242128490197743</v>
      </c>
      <c r="AD35" s="135">
        <f t="shared" si="36"/>
        <v>0.95603836034965628</v>
      </c>
      <c r="AE35" s="135">
        <f t="shared" si="37"/>
        <v>1.0278367139098701</v>
      </c>
      <c r="AF35" s="135">
        <f t="shared" si="38"/>
        <v>1.049987269795468</v>
      </c>
      <c r="AG35" s="135">
        <f t="shared" si="39"/>
        <v>0.97131460578799966</v>
      </c>
      <c r="AH35" s="135">
        <f t="shared" si="40"/>
        <v>1.0286005261817874</v>
      </c>
      <c r="AI35" s="135">
        <f t="shared" si="41"/>
        <v>0.96138504625307653</v>
      </c>
      <c r="AJ35" s="135">
        <f t="shared" si="42"/>
        <v>1.0634812865993379</v>
      </c>
      <c r="AK35" s="136">
        <f t="shared" si="43"/>
        <v>1.0288551302724265</v>
      </c>
      <c r="AL35" s="137">
        <v>1.1000000000000001</v>
      </c>
      <c r="AM35" s="203">
        <v>10</v>
      </c>
    </row>
    <row r="36" spans="1:39">
      <c r="A36" s="42" t="s">
        <v>7</v>
      </c>
      <c r="B36" s="100" t="s">
        <v>14</v>
      </c>
      <c r="C36" s="43">
        <v>84.4</v>
      </c>
      <c r="D36" s="44">
        <v>93</v>
      </c>
      <c r="E36" s="45">
        <v>97.8</v>
      </c>
      <c r="F36" s="46" t="s">
        <v>13</v>
      </c>
      <c r="G36" s="47" t="s">
        <v>13</v>
      </c>
      <c r="H36" s="47">
        <v>7.8</v>
      </c>
      <c r="I36" s="47">
        <v>19.7</v>
      </c>
      <c r="J36" s="47">
        <v>55.2</v>
      </c>
      <c r="K36" s="47">
        <v>75</v>
      </c>
      <c r="L36" s="47">
        <v>83.7</v>
      </c>
      <c r="M36" s="47">
        <v>83.9</v>
      </c>
      <c r="N36" s="47">
        <v>85.9</v>
      </c>
      <c r="O36" s="47">
        <v>92.8</v>
      </c>
      <c r="P36" s="47">
        <v>96.5</v>
      </c>
      <c r="Q36" s="47">
        <v>91.8</v>
      </c>
      <c r="R36" s="47">
        <v>96.1</v>
      </c>
      <c r="S36" s="47">
        <v>89.3</v>
      </c>
      <c r="T36" s="47">
        <v>97.9</v>
      </c>
      <c r="U36" s="48">
        <v>94</v>
      </c>
      <c r="V36" s="134">
        <f t="shared" si="44"/>
        <v>0</v>
      </c>
      <c r="W36" s="135">
        <f t="shared" si="29"/>
        <v>0</v>
      </c>
      <c r="X36" s="135">
        <f t="shared" si="30"/>
        <v>8.5029069767441859E-2</v>
      </c>
      <c r="Y36" s="135">
        <f t="shared" si="31"/>
        <v>0.21475290697674418</v>
      </c>
      <c r="Z36" s="135">
        <f t="shared" si="32"/>
        <v>0.6017441860465117</v>
      </c>
      <c r="AA36" s="135">
        <f t="shared" si="33"/>
        <v>0.81758720930232553</v>
      </c>
      <c r="AB36" s="135">
        <f t="shared" si="34"/>
        <v>0.91242732558139539</v>
      </c>
      <c r="AC36" s="135">
        <f t="shared" si="35"/>
        <v>0.91460755813953498</v>
      </c>
      <c r="AD36" s="135">
        <f t="shared" si="36"/>
        <v>0.93640988372093026</v>
      </c>
      <c r="AE36" s="135">
        <f t="shared" si="37"/>
        <v>1.0116279069767442</v>
      </c>
      <c r="AF36" s="135">
        <f t="shared" si="38"/>
        <v>1.0519622093023255</v>
      </c>
      <c r="AG36" s="135">
        <f t="shared" si="39"/>
        <v>1.0007267441860466</v>
      </c>
      <c r="AH36" s="135">
        <f t="shared" si="40"/>
        <v>1.0476017441860463</v>
      </c>
      <c r="AI36" s="135">
        <f t="shared" si="41"/>
        <v>0.97347383720930225</v>
      </c>
      <c r="AJ36" s="135">
        <f t="shared" si="42"/>
        <v>1.0672238372093024</v>
      </c>
      <c r="AK36" s="136">
        <f t="shared" si="43"/>
        <v>1.0247093023255813</v>
      </c>
      <c r="AL36" s="137">
        <v>1.1000000000000001</v>
      </c>
      <c r="AM36" s="203">
        <v>10</v>
      </c>
    </row>
    <row r="37" spans="1:39">
      <c r="A37" s="42" t="s">
        <v>6</v>
      </c>
      <c r="B37" s="100" t="s">
        <v>14</v>
      </c>
      <c r="C37" s="43">
        <v>142.6</v>
      </c>
      <c r="D37" s="44">
        <v>158.30000000000001</v>
      </c>
      <c r="E37" s="45">
        <v>167.3</v>
      </c>
      <c r="F37" s="46" t="s">
        <v>13</v>
      </c>
      <c r="G37" s="47" t="s">
        <v>13</v>
      </c>
      <c r="H37" s="47">
        <v>11.1</v>
      </c>
      <c r="I37" s="47">
        <v>29.9</v>
      </c>
      <c r="J37" s="47">
        <v>85.3</v>
      </c>
      <c r="K37" s="47">
        <v>123.6</v>
      </c>
      <c r="L37" s="47">
        <v>139.69999999999999</v>
      </c>
      <c r="M37" s="47">
        <v>140.6</v>
      </c>
      <c r="N37" s="47">
        <v>167.6</v>
      </c>
      <c r="O37" s="47">
        <v>157.69999999999999</v>
      </c>
      <c r="P37" s="47">
        <v>164.2</v>
      </c>
      <c r="Q37" s="47">
        <v>153.4</v>
      </c>
      <c r="R37" s="47">
        <v>163.19999999999999</v>
      </c>
      <c r="S37" s="47">
        <v>150.69999999999999</v>
      </c>
      <c r="T37" s="47">
        <v>168.7</v>
      </c>
      <c r="U37" s="48">
        <v>162.30000000000001</v>
      </c>
      <c r="V37" s="134">
        <f t="shared" si="44"/>
        <v>0</v>
      </c>
      <c r="W37" s="135">
        <f t="shared" si="29"/>
        <v>0</v>
      </c>
      <c r="X37" s="135">
        <f t="shared" si="30"/>
        <v>7.112345151644596E-2</v>
      </c>
      <c r="Y37" s="135">
        <f t="shared" si="31"/>
        <v>0.19158479282357965</v>
      </c>
      <c r="Z37" s="135">
        <f t="shared" si="32"/>
        <v>0.54656129859034597</v>
      </c>
      <c r="AA37" s="135">
        <f t="shared" si="33"/>
        <v>0.79196924391285772</v>
      </c>
      <c r="AB37" s="135">
        <f t="shared" si="34"/>
        <v>0.89513028620247748</v>
      </c>
      <c r="AC37" s="135">
        <f t="shared" si="35"/>
        <v>0.90089705254164887</v>
      </c>
      <c r="AD37" s="135">
        <f t="shared" si="36"/>
        <v>1.0739000427167877</v>
      </c>
      <c r="AE37" s="135">
        <f t="shared" si="37"/>
        <v>1.0104656129859033</v>
      </c>
      <c r="AF37" s="135">
        <f t="shared" si="38"/>
        <v>1.0521144809910294</v>
      </c>
      <c r="AG37" s="135">
        <f t="shared" si="39"/>
        <v>0.98291328492097396</v>
      </c>
      <c r="AH37" s="135">
        <f t="shared" si="40"/>
        <v>1.0457069628363946</v>
      </c>
      <c r="AI37" s="135">
        <f t="shared" si="41"/>
        <v>0.96561298590346001</v>
      </c>
      <c r="AJ37" s="135">
        <f t="shared" si="42"/>
        <v>1.080948312686886</v>
      </c>
      <c r="AK37" s="136">
        <f t="shared" si="43"/>
        <v>1.0399401964972235</v>
      </c>
      <c r="AL37" s="137">
        <v>1.1399999999999999</v>
      </c>
      <c r="AM37" s="203">
        <v>10</v>
      </c>
    </row>
    <row r="38" spans="1:39">
      <c r="A38" s="49" t="s">
        <v>5</v>
      </c>
      <c r="B38" s="101" t="s">
        <v>14</v>
      </c>
      <c r="C38" s="50">
        <v>50.3</v>
      </c>
      <c r="D38" s="51">
        <v>54.9</v>
      </c>
      <c r="E38" s="52">
        <v>58.1</v>
      </c>
      <c r="F38" s="53" t="s">
        <v>13</v>
      </c>
      <c r="G38" s="54" t="s">
        <v>13</v>
      </c>
      <c r="H38" s="54" t="s">
        <v>13</v>
      </c>
      <c r="I38" s="54">
        <v>9.5</v>
      </c>
      <c r="J38" s="54">
        <v>27.7</v>
      </c>
      <c r="K38" s="54">
        <v>42.3</v>
      </c>
      <c r="L38" s="54">
        <v>48.3</v>
      </c>
      <c r="M38" s="54">
        <v>49</v>
      </c>
      <c r="N38" s="54">
        <v>50.4</v>
      </c>
      <c r="O38" s="54">
        <v>55.1</v>
      </c>
      <c r="P38" s="54">
        <v>56.8</v>
      </c>
      <c r="Q38" s="54">
        <v>53</v>
      </c>
      <c r="R38" s="54">
        <v>57.1</v>
      </c>
      <c r="S38" s="54">
        <v>52.3</v>
      </c>
      <c r="T38" s="54">
        <v>59</v>
      </c>
      <c r="U38" s="55">
        <v>56.3</v>
      </c>
      <c r="V38" s="138">
        <f t="shared" si="44"/>
        <v>0</v>
      </c>
      <c r="W38" s="139">
        <f t="shared" si="29"/>
        <v>0</v>
      </c>
      <c r="X38" s="139">
        <f t="shared" si="30"/>
        <v>0</v>
      </c>
      <c r="Y38" s="139">
        <f t="shared" si="31"/>
        <v>0.17452541334966321</v>
      </c>
      <c r="Z38" s="139">
        <f t="shared" si="32"/>
        <v>0.50887936313533377</v>
      </c>
      <c r="AA38" s="139">
        <f t="shared" si="33"/>
        <v>0.77709736680955299</v>
      </c>
      <c r="AB38" s="139">
        <f t="shared" si="34"/>
        <v>0.88732394366197187</v>
      </c>
      <c r="AC38" s="139">
        <f t="shared" si="35"/>
        <v>0.9001837109614208</v>
      </c>
      <c r="AD38" s="139">
        <f t="shared" si="36"/>
        <v>0.92590324556031844</v>
      </c>
      <c r="AE38" s="139">
        <f t="shared" si="37"/>
        <v>1.0122473974280466</v>
      </c>
      <c r="AF38" s="139">
        <f t="shared" si="38"/>
        <v>1.0434782608695652</v>
      </c>
      <c r="AG38" s="139">
        <f t="shared" si="39"/>
        <v>0.97366809552970002</v>
      </c>
      <c r="AH38" s="139">
        <f t="shared" si="40"/>
        <v>1.0489895897121861</v>
      </c>
      <c r="AI38" s="139">
        <f t="shared" si="41"/>
        <v>0.96080832823025109</v>
      </c>
      <c r="AJ38" s="139">
        <f t="shared" si="42"/>
        <v>1.0838946723821188</v>
      </c>
      <c r="AK38" s="140">
        <f t="shared" si="43"/>
        <v>1.0342927127985304</v>
      </c>
      <c r="AL38" s="141">
        <v>1.1399999999999999</v>
      </c>
      <c r="AM38" s="207">
        <v>2</v>
      </c>
    </row>
    <row r="39" spans="1:39">
      <c r="A39" s="58" t="s">
        <v>9</v>
      </c>
      <c r="B39" s="102" t="s">
        <v>14</v>
      </c>
      <c r="C39" s="59">
        <v>723.5</v>
      </c>
      <c r="D39" s="60">
        <v>748.8</v>
      </c>
      <c r="E39" s="61">
        <v>797.1</v>
      </c>
      <c r="F39" s="62" t="s">
        <v>13</v>
      </c>
      <c r="G39" s="63" t="s">
        <v>13</v>
      </c>
      <c r="H39" s="63">
        <v>94.2</v>
      </c>
      <c r="I39" s="63">
        <v>219.1</v>
      </c>
      <c r="J39" s="63">
        <v>604.6</v>
      </c>
      <c r="K39" s="63">
        <v>714.9</v>
      </c>
      <c r="L39" s="63">
        <v>734</v>
      </c>
      <c r="M39" s="63">
        <v>692.2</v>
      </c>
      <c r="N39" s="63">
        <v>715.6</v>
      </c>
      <c r="O39" s="63">
        <v>747.2</v>
      </c>
      <c r="P39" s="63">
        <v>800.4</v>
      </c>
      <c r="Q39" s="63">
        <v>778.7</v>
      </c>
      <c r="R39" s="63">
        <v>751.4</v>
      </c>
      <c r="S39" s="63">
        <v>710.5</v>
      </c>
      <c r="T39" s="63">
        <v>713.3</v>
      </c>
      <c r="U39" s="64">
        <v>832.1</v>
      </c>
      <c r="V39" s="142">
        <f t="shared" si="44"/>
        <v>0</v>
      </c>
      <c r="W39" s="143">
        <f t="shared" si="29"/>
        <v>0</v>
      </c>
      <c r="X39" s="143">
        <f t="shared" si="30"/>
        <v>0.12452630651273464</v>
      </c>
      <c r="Y39" s="143">
        <f t="shared" si="31"/>
        <v>0.28963602714373843</v>
      </c>
      <c r="Z39" s="143">
        <f t="shared" si="32"/>
        <v>0.79924209042037542</v>
      </c>
      <c r="AA39" s="143">
        <f t="shared" si="33"/>
        <v>0.94505155547721853</v>
      </c>
      <c r="AB39" s="143">
        <f t="shared" si="34"/>
        <v>0.97030051996122324</v>
      </c>
      <c r="AC39" s="143">
        <f t="shared" si="35"/>
        <v>0.91504362386533888</v>
      </c>
      <c r="AD39" s="143">
        <f t="shared" si="36"/>
        <v>0.94597691019652774</v>
      </c>
      <c r="AE39" s="143">
        <f t="shared" si="37"/>
        <v>0.98775006609676563</v>
      </c>
      <c r="AF39" s="143">
        <f t="shared" si="38"/>
        <v>1.0580770247642548</v>
      </c>
      <c r="AG39" s="143">
        <f t="shared" si="39"/>
        <v>1.0293910284656738</v>
      </c>
      <c r="AH39" s="143">
        <f t="shared" si="40"/>
        <v>0.99330219441262002</v>
      </c>
      <c r="AI39" s="143">
        <f t="shared" si="41"/>
        <v>0.93923504009870451</v>
      </c>
      <c r="AJ39" s="143">
        <f t="shared" si="42"/>
        <v>0.94293645897594069</v>
      </c>
      <c r="AK39" s="144">
        <f t="shared" si="43"/>
        <v>1.0999823741958226</v>
      </c>
      <c r="AL39" s="145">
        <v>1.03</v>
      </c>
      <c r="AM39" s="203">
        <v>10</v>
      </c>
    </row>
    <row r="40" spans="1:39">
      <c r="A40" s="58" t="s">
        <v>8</v>
      </c>
      <c r="B40" s="102" t="s">
        <v>14</v>
      </c>
      <c r="C40" s="59">
        <v>32.1</v>
      </c>
      <c r="D40" s="60">
        <v>34.9</v>
      </c>
      <c r="E40" s="61">
        <v>36.5</v>
      </c>
      <c r="F40" s="62" t="s">
        <v>13</v>
      </c>
      <c r="G40" s="63" t="s">
        <v>13</v>
      </c>
      <c r="H40" s="63" t="s">
        <v>13</v>
      </c>
      <c r="I40" s="63">
        <v>6.9</v>
      </c>
      <c r="J40" s="63">
        <v>19.899999999999999</v>
      </c>
      <c r="K40" s="63">
        <v>27</v>
      </c>
      <c r="L40" s="63">
        <v>30.9</v>
      </c>
      <c r="M40" s="63">
        <v>30.9</v>
      </c>
      <c r="N40" s="63">
        <v>32.200000000000003</v>
      </c>
      <c r="O40" s="63">
        <v>34.4</v>
      </c>
      <c r="P40" s="63">
        <v>36</v>
      </c>
      <c r="Q40" s="63">
        <v>34.700000000000003</v>
      </c>
      <c r="R40" s="63">
        <v>36.1</v>
      </c>
      <c r="S40" s="63">
        <v>34.1</v>
      </c>
      <c r="T40" s="63">
        <v>36.9</v>
      </c>
      <c r="U40" s="64">
        <v>36.200000000000003</v>
      </c>
      <c r="V40" s="142">
        <f t="shared" si="44"/>
        <v>0</v>
      </c>
      <c r="W40" s="143">
        <f t="shared" si="29"/>
        <v>0</v>
      </c>
      <c r="X40" s="143">
        <f t="shared" si="30"/>
        <v>0</v>
      </c>
      <c r="Y40" s="143">
        <f t="shared" si="31"/>
        <v>0.2</v>
      </c>
      <c r="Z40" s="143">
        <f t="shared" si="32"/>
        <v>0.57681159420289851</v>
      </c>
      <c r="AA40" s="143">
        <f t="shared" si="33"/>
        <v>0.78260869565217395</v>
      </c>
      <c r="AB40" s="143">
        <f t="shared" si="34"/>
        <v>0.89565217391304341</v>
      </c>
      <c r="AC40" s="143">
        <f t="shared" si="35"/>
        <v>0.89565217391304341</v>
      </c>
      <c r="AD40" s="143">
        <f t="shared" si="36"/>
        <v>0.93333333333333346</v>
      </c>
      <c r="AE40" s="143">
        <f t="shared" si="37"/>
        <v>0.99710144927536226</v>
      </c>
      <c r="AF40" s="143">
        <f t="shared" si="38"/>
        <v>1.0434782608695652</v>
      </c>
      <c r="AG40" s="143">
        <f t="shared" si="39"/>
        <v>1.0057971014492755</v>
      </c>
      <c r="AH40" s="143">
        <f t="shared" si="40"/>
        <v>1.0463768115942029</v>
      </c>
      <c r="AI40" s="143">
        <f t="shared" si="41"/>
        <v>0.98840579710144927</v>
      </c>
      <c r="AJ40" s="143">
        <f t="shared" si="42"/>
        <v>1.0695652173913044</v>
      </c>
      <c r="AK40" s="144">
        <f t="shared" si="43"/>
        <v>1.0492753623188407</v>
      </c>
      <c r="AL40" s="145">
        <v>1.1299999999999999</v>
      </c>
      <c r="AM40" s="203">
        <v>3</v>
      </c>
    </row>
    <row r="41" spans="1:39">
      <c r="A41" s="58" t="s">
        <v>10</v>
      </c>
      <c r="B41" s="102" t="s">
        <v>14</v>
      </c>
      <c r="C41" s="59">
        <v>2684.4059999999999</v>
      </c>
      <c r="D41" s="60">
        <v>2961.366</v>
      </c>
      <c r="E41" s="61">
        <v>3144.42</v>
      </c>
      <c r="F41" s="62" t="s">
        <v>13</v>
      </c>
      <c r="G41" s="63" t="s">
        <v>13</v>
      </c>
      <c r="H41" s="63">
        <v>253.6</v>
      </c>
      <c r="I41" s="63">
        <v>595.20000000000005</v>
      </c>
      <c r="J41" s="63">
        <v>1760.2</v>
      </c>
      <c r="K41" s="63">
        <v>2267.6</v>
      </c>
      <c r="L41" s="63">
        <v>2498.6999999999998</v>
      </c>
      <c r="M41" s="63">
        <v>2425.3000000000002</v>
      </c>
      <c r="N41" s="63">
        <v>2605.5</v>
      </c>
      <c r="O41" s="63">
        <v>2788.1</v>
      </c>
      <c r="P41" s="63">
        <v>3125.4</v>
      </c>
      <c r="Q41" s="63">
        <v>3110.6</v>
      </c>
      <c r="R41" s="63">
        <v>3047.6</v>
      </c>
      <c r="S41" s="63">
        <v>2924.2</v>
      </c>
      <c r="T41" s="63">
        <v>3007.8</v>
      </c>
      <c r="U41" s="64">
        <v>2893.2</v>
      </c>
      <c r="V41" s="142">
        <f t="shared" si="44"/>
        <v>0</v>
      </c>
      <c r="W41" s="143">
        <f t="shared" si="29"/>
        <v>0</v>
      </c>
      <c r="X41" s="143">
        <f t="shared" si="30"/>
        <v>8.6551010489873265E-2</v>
      </c>
      <c r="Y41" s="143">
        <f t="shared" si="31"/>
        <v>0.20313549465131139</v>
      </c>
      <c r="Z41" s="143">
        <f t="shared" si="32"/>
        <v>0.60073773132600516</v>
      </c>
      <c r="AA41" s="143">
        <f t="shared" si="33"/>
        <v>0.77390801020045974</v>
      </c>
      <c r="AB41" s="143">
        <f t="shared" si="34"/>
        <v>0.85278000753567151</v>
      </c>
      <c r="AC41" s="143">
        <f t="shared" si="35"/>
        <v>0.8277293601777983</v>
      </c>
      <c r="AD41" s="143">
        <f t="shared" si="36"/>
        <v>0.8892297233097981</v>
      </c>
      <c r="AE41" s="143">
        <f t="shared" si="37"/>
        <v>0.95154918117829512</v>
      </c>
      <c r="AF41" s="143">
        <f t="shared" si="38"/>
        <v>1.0666661206035091</v>
      </c>
      <c r="AG41" s="143">
        <f t="shared" si="39"/>
        <v>1.0616150363951096</v>
      </c>
      <c r="AH41" s="143">
        <f t="shared" si="40"/>
        <v>1.0401137995620573</v>
      </c>
      <c r="AI41" s="143">
        <f t="shared" si="41"/>
        <v>0.9979986785271584</v>
      </c>
      <c r="AJ41" s="143">
        <f t="shared" si="42"/>
        <v>1.0265304785151452</v>
      </c>
      <c r="AK41" s="144">
        <f t="shared" si="43"/>
        <v>0.98741870484740268</v>
      </c>
      <c r="AL41" s="145">
        <v>1.1200000000000001</v>
      </c>
      <c r="AM41" s="203">
        <v>2</v>
      </c>
    </row>
    <row r="42" spans="1:39">
      <c r="A42" s="58" t="s">
        <v>11</v>
      </c>
      <c r="B42" s="102" t="s">
        <v>14</v>
      </c>
      <c r="C42" s="59">
        <v>192.22300000000001</v>
      </c>
      <c r="D42" s="60">
        <v>206.22</v>
      </c>
      <c r="E42" s="61">
        <v>213.607</v>
      </c>
      <c r="F42" s="62" t="s">
        <v>13</v>
      </c>
      <c r="G42" s="63" t="s">
        <v>13</v>
      </c>
      <c r="H42" s="63">
        <v>10</v>
      </c>
      <c r="I42" s="63">
        <v>26.6</v>
      </c>
      <c r="J42" s="63">
        <v>89.6</v>
      </c>
      <c r="K42" s="63">
        <v>139.9</v>
      </c>
      <c r="L42" s="63">
        <v>169.5</v>
      </c>
      <c r="M42" s="63">
        <v>165.6</v>
      </c>
      <c r="N42" s="63">
        <v>178</v>
      </c>
      <c r="O42" s="63">
        <v>190.6</v>
      </c>
      <c r="P42" s="63">
        <v>216.3</v>
      </c>
      <c r="Q42" s="63">
        <v>216.9</v>
      </c>
      <c r="R42" s="63">
        <v>220.4</v>
      </c>
      <c r="S42" s="63">
        <v>205.7</v>
      </c>
      <c r="T42" s="63">
        <v>208.4</v>
      </c>
      <c r="U42" s="64">
        <v>203.3</v>
      </c>
      <c r="V42" s="142">
        <f t="shared" si="44"/>
        <v>0</v>
      </c>
      <c r="W42" s="143">
        <f t="shared" si="29"/>
        <v>0</v>
      </c>
      <c r="X42" s="143">
        <f t="shared" si="30"/>
        <v>4.9015603300383959E-2</v>
      </c>
      <c r="Y42" s="143">
        <f t="shared" si="31"/>
        <v>0.13038150477902133</v>
      </c>
      <c r="Z42" s="143">
        <f t="shared" si="32"/>
        <v>0.43917980557144026</v>
      </c>
      <c r="AA42" s="143">
        <f t="shared" si="33"/>
        <v>0.68572829017237158</v>
      </c>
      <c r="AB42" s="143">
        <f t="shared" si="34"/>
        <v>0.83081447594150815</v>
      </c>
      <c r="AC42" s="143">
        <f t="shared" si="35"/>
        <v>0.81169839065435834</v>
      </c>
      <c r="AD42" s="143">
        <f t="shared" si="36"/>
        <v>0.87247773874683443</v>
      </c>
      <c r="AE42" s="143">
        <f t="shared" si="37"/>
        <v>0.93423739890531821</v>
      </c>
      <c r="AF42" s="143">
        <f t="shared" si="38"/>
        <v>1.0602074993873052</v>
      </c>
      <c r="AG42" s="143">
        <f t="shared" si="39"/>
        <v>1.063148435585328</v>
      </c>
      <c r="AH42" s="143">
        <f t="shared" si="40"/>
        <v>1.0803038967404626</v>
      </c>
      <c r="AI42" s="143">
        <f t="shared" si="41"/>
        <v>1.008250959888898</v>
      </c>
      <c r="AJ42" s="143">
        <f t="shared" si="42"/>
        <v>1.0214851727800018</v>
      </c>
      <c r="AK42" s="144">
        <f t="shared" si="43"/>
        <v>0.99648721509680593</v>
      </c>
      <c r="AL42" s="145">
        <v>1.2</v>
      </c>
      <c r="AM42" s="203">
        <v>2</v>
      </c>
    </row>
    <row r="43" spans="1:39" ht="15.75" thickBot="1">
      <c r="A43" s="58" t="s">
        <v>12</v>
      </c>
      <c r="B43" s="102" t="s">
        <v>14</v>
      </c>
      <c r="C43" s="59">
        <v>170.642</v>
      </c>
      <c r="D43" s="60">
        <v>186.41</v>
      </c>
      <c r="E43" s="61">
        <v>201.07499999999999</v>
      </c>
      <c r="F43" s="62" t="s">
        <v>13</v>
      </c>
      <c r="G43" s="63" t="s">
        <v>13</v>
      </c>
      <c r="H43" s="63">
        <v>7.8</v>
      </c>
      <c r="I43" s="63">
        <v>20.8</v>
      </c>
      <c r="J43" s="63">
        <v>68.400000000000006</v>
      </c>
      <c r="K43" s="63">
        <v>107.7</v>
      </c>
      <c r="L43" s="63">
        <v>151.9</v>
      </c>
      <c r="M43" s="63">
        <v>150.4</v>
      </c>
      <c r="N43" s="63">
        <v>161.9</v>
      </c>
      <c r="O43" s="63">
        <v>171.1</v>
      </c>
      <c r="P43" s="63">
        <v>181.1</v>
      </c>
      <c r="Q43" s="63">
        <v>187.4</v>
      </c>
      <c r="R43" s="63">
        <v>201.1</v>
      </c>
      <c r="S43" s="63">
        <v>188</v>
      </c>
      <c r="T43" s="63">
        <v>188.7</v>
      </c>
      <c r="U43" s="64">
        <v>185.4</v>
      </c>
      <c r="V43" s="146">
        <f t="shared" ref="V43" si="45">IF(F43="&lt;5",0,F43/AVERAGE($C43:$E43))</f>
        <v>0</v>
      </c>
      <c r="W43" s="147">
        <f t="shared" ref="W43" si="46">IF(G43="&lt;5",0,G43/AVERAGE($C43:$E43))</f>
        <v>0</v>
      </c>
      <c r="X43" s="147">
        <f t="shared" ref="X43" si="47">IF(H43="&lt;5",0,H43/AVERAGE($C43:$E43))</f>
        <v>4.1925941586771473E-2</v>
      </c>
      <c r="Y43" s="147">
        <f t="shared" ref="Y43" si="48">IF(I43="&lt;5",0,I43/AVERAGE($C43:$E43))</f>
        <v>0.11180251089805726</v>
      </c>
      <c r="Z43" s="147">
        <f t="shared" ref="Z43" si="49">IF(J43="&lt;5",0,J43/AVERAGE($C43:$E43))</f>
        <v>0.36765825699168836</v>
      </c>
      <c r="AA43" s="147">
        <f t="shared" ref="AA43" si="50">IF(K43="&lt;5",0,K43/AVERAGE($C43:$E43))</f>
        <v>0.57890050114042146</v>
      </c>
      <c r="AB43" s="147">
        <f t="shared" ref="AB43" si="51">IF(L43="&lt;5",0,L43/AVERAGE($C43:$E43))</f>
        <v>0.81648083679879324</v>
      </c>
      <c r="AC43" s="147">
        <f t="shared" ref="AC43" si="52">IF(M43="&lt;5",0,M43/AVERAGE($C43:$E43))</f>
        <v>0.80841815572441411</v>
      </c>
      <c r="AD43" s="147">
        <f t="shared" ref="AD43" si="53">IF(N43="&lt;5",0,N43/AVERAGE($C43:$E43))</f>
        <v>0.8702320439613207</v>
      </c>
      <c r="AE43" s="147">
        <f t="shared" ref="AE43" si="54">IF(O43="&lt;5",0,O43/AVERAGE($C43:$E43))</f>
        <v>0.91968315455084604</v>
      </c>
      <c r="AF43" s="147">
        <f t="shared" ref="AF43" si="55">IF(P43="&lt;5",0,P43/AVERAGE($C43:$E43))</f>
        <v>0.9734343617133735</v>
      </c>
      <c r="AG43" s="147">
        <f t="shared" ref="AG43" si="56">IF(Q43="&lt;5",0,Q43/AVERAGE($C43:$E43))</f>
        <v>1.0072976222257659</v>
      </c>
      <c r="AH43" s="147">
        <f t="shared" ref="AH43" si="57">IF(R43="&lt;5",0,R43/AVERAGE($C43:$E43))</f>
        <v>1.0809367760384285</v>
      </c>
      <c r="AI43" s="147">
        <f t="shared" ref="AI43" si="58">IF(S43="&lt;5",0,S43/AVERAGE($C43:$E43))</f>
        <v>1.0105226946555175</v>
      </c>
      <c r="AJ43" s="147">
        <f t="shared" ref="AJ43" si="59">IF(T43="&lt;5",0,T43/AVERAGE($C43:$E43))</f>
        <v>1.0142852791568944</v>
      </c>
      <c r="AK43" s="148">
        <f t="shared" ref="AK43" si="60">IF(U43="&lt;5",0,U43/AVERAGE($C43:$E43))</f>
        <v>0.99654738079326044</v>
      </c>
      <c r="AL43" s="149">
        <v>1.25</v>
      </c>
      <c r="AM43" s="203">
        <v>0.7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61">G44</f>
        <v>72.5</v>
      </c>
      <c r="X44" s="17">
        <f t="shared" si="61"/>
        <v>112.5</v>
      </c>
      <c r="Y44" s="17">
        <f t="shared" si="61"/>
        <v>132.5</v>
      </c>
      <c r="Z44" s="17">
        <f t="shared" si="61"/>
        <v>162.5</v>
      </c>
      <c r="AA44" s="17">
        <f t="shared" si="61"/>
        <v>182.5</v>
      </c>
      <c r="AB44" s="17">
        <f t="shared" si="61"/>
        <v>222.5</v>
      </c>
      <c r="AC44" s="17">
        <f t="shared" si="61"/>
        <v>242.5</v>
      </c>
      <c r="AD44" s="17">
        <f t="shared" si="61"/>
        <v>272.5</v>
      </c>
      <c r="AE44" s="17">
        <f t="shared" si="61"/>
        <v>292.5</v>
      </c>
      <c r="AF44" s="17">
        <f t="shared" si="61"/>
        <v>332.5</v>
      </c>
      <c r="AG44" s="17">
        <f t="shared" si="61"/>
        <v>382.5</v>
      </c>
      <c r="AH44" s="17">
        <f t="shared" si="61"/>
        <v>422.5</v>
      </c>
      <c r="AI44" s="17">
        <f t="shared" si="61"/>
        <v>482.5</v>
      </c>
      <c r="AJ44" s="17">
        <f t="shared" si="61"/>
        <v>542.5</v>
      </c>
      <c r="AK44" s="18">
        <f t="shared" si="61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71.5</v>
      </c>
      <c r="D45" s="10">
        <v>76.5</v>
      </c>
      <c r="E45" s="11">
        <v>77.5</v>
      </c>
      <c r="F45" s="12" t="s">
        <v>13</v>
      </c>
      <c r="G45" s="13" t="s">
        <v>13</v>
      </c>
      <c r="H45" s="13" t="s">
        <v>13</v>
      </c>
      <c r="I45" s="13">
        <v>6.6</v>
      </c>
      <c r="J45" s="13">
        <v>19.899999999999999</v>
      </c>
      <c r="K45" s="13">
        <v>35.700000000000003</v>
      </c>
      <c r="L45" s="13">
        <v>53.1</v>
      </c>
      <c r="M45" s="13">
        <v>51.7</v>
      </c>
      <c r="N45" s="13">
        <v>54.8</v>
      </c>
      <c r="O45" s="13">
        <v>56.7</v>
      </c>
      <c r="P45" s="13">
        <v>68.599999999999994</v>
      </c>
      <c r="Q45" s="13">
        <v>75.099999999999994</v>
      </c>
      <c r="R45" s="13">
        <v>76.8</v>
      </c>
      <c r="S45" s="13">
        <v>71.3</v>
      </c>
      <c r="T45" s="13">
        <v>78.599999999999994</v>
      </c>
      <c r="U45" s="14">
        <v>74.8</v>
      </c>
      <c r="V45" s="150">
        <f t="shared" ref="V45:V49" si="62">IF(F45="&lt;5",0,F45/AVERAGE($C45:$E45))</f>
        <v>0</v>
      </c>
      <c r="W45" s="151">
        <f t="shared" ref="W45:W49" si="63">IF(G45="&lt;5",0,G45/AVERAGE($C45:$E45))</f>
        <v>0</v>
      </c>
      <c r="X45" s="151">
        <f t="shared" ref="X45:X49" si="64">IF(H45="&lt;5",0,H45/AVERAGE($C45:$E45))</f>
        <v>0</v>
      </c>
      <c r="Y45" s="151">
        <f t="shared" ref="Y45:Y49" si="65">IF(I45="&lt;5",0,I45/AVERAGE($C45:$E45))</f>
        <v>8.7804878048780483E-2</v>
      </c>
      <c r="Z45" s="151">
        <f t="shared" ref="Z45:Z49" si="66">IF(J45="&lt;5",0,J45/AVERAGE($C45:$E45))</f>
        <v>0.26474501108647447</v>
      </c>
      <c r="AA45" s="151">
        <f t="shared" ref="AA45:AA49" si="67">IF(K45="&lt;5",0,K45/AVERAGE($C45:$E45))</f>
        <v>0.47494456762749448</v>
      </c>
      <c r="AB45" s="151">
        <f t="shared" ref="AB45:AB49" si="68">IF(L45="&lt;5",0,L45/AVERAGE($C45:$E45))</f>
        <v>0.70643015521064301</v>
      </c>
      <c r="AC45" s="151">
        <f t="shared" ref="AC45:AC49" si="69">IF(M45="&lt;5",0,M45/AVERAGE($C45:$E45))</f>
        <v>0.68780487804878043</v>
      </c>
      <c r="AD45" s="151">
        <f t="shared" ref="AD45:AD49" si="70">IF(N45="&lt;5",0,N45/AVERAGE($C45:$E45))</f>
        <v>0.72904656319290462</v>
      </c>
      <c r="AE45" s="151">
        <f t="shared" ref="AE45:AE49" si="71">IF(O45="&lt;5",0,O45/AVERAGE($C45:$E45))</f>
        <v>0.75432372505543233</v>
      </c>
      <c r="AF45" s="151">
        <f t="shared" ref="AF45:AF49" si="72">IF(P45="&lt;5",0,P45/AVERAGE($C45:$E45))</f>
        <v>0.91263858093126371</v>
      </c>
      <c r="AG45" s="151">
        <f t="shared" ref="AG45:AG49" si="73">IF(Q45="&lt;5",0,Q45/AVERAGE($C45:$E45))</f>
        <v>0.99911308203991112</v>
      </c>
      <c r="AH45" s="151">
        <f t="shared" ref="AH45:AH49" si="74">IF(R45="&lt;5",0,R45/AVERAGE($C45:$E45))</f>
        <v>1.0217294900221729</v>
      </c>
      <c r="AI45" s="151">
        <f t="shared" ref="AI45:AI49" si="75">IF(S45="&lt;5",0,S45/AVERAGE($C45:$E45))</f>
        <v>0.94855875831485581</v>
      </c>
      <c r="AJ45" s="151">
        <f t="shared" ref="AJ45:AJ49" si="76">IF(T45="&lt;5",0,T45/AVERAGE($C45:$E45))</f>
        <v>1.0456762749445674</v>
      </c>
      <c r="AK45" s="152">
        <f t="shared" ref="AK45:AK49" si="77">IF(U45="&lt;5",0,U45/AVERAGE($C45:$E45))</f>
        <v>0.99512195121951208</v>
      </c>
      <c r="AL45" s="110">
        <v>1.4</v>
      </c>
      <c r="AM45" s="203">
        <v>0.15</v>
      </c>
    </row>
    <row r="46" spans="1:39">
      <c r="A46" s="8" t="s">
        <v>48</v>
      </c>
      <c r="B46" s="104" t="s">
        <v>14</v>
      </c>
      <c r="C46" s="9">
        <v>107.5</v>
      </c>
      <c r="D46" s="10">
        <v>121.5</v>
      </c>
      <c r="E46" s="11">
        <v>125</v>
      </c>
      <c r="F46" s="12" t="s">
        <v>13</v>
      </c>
      <c r="G46" s="13" t="s">
        <v>13</v>
      </c>
      <c r="H46" s="13" t="s">
        <v>13</v>
      </c>
      <c r="I46" s="13">
        <v>27</v>
      </c>
      <c r="J46" s="13">
        <v>112.4</v>
      </c>
      <c r="K46" s="13">
        <v>119.4</v>
      </c>
      <c r="L46" s="13">
        <v>84.6</v>
      </c>
      <c r="M46" s="13">
        <v>118</v>
      </c>
      <c r="N46" s="13">
        <v>117.2</v>
      </c>
      <c r="O46" s="13">
        <v>84.5</v>
      </c>
      <c r="P46" s="13">
        <v>131.6</v>
      </c>
      <c r="Q46" s="13">
        <v>111.1</v>
      </c>
      <c r="R46" s="13">
        <v>123.6</v>
      </c>
      <c r="S46" s="13">
        <v>120.9</v>
      </c>
      <c r="T46" s="13">
        <v>124.7</v>
      </c>
      <c r="U46" s="14">
        <v>93.2</v>
      </c>
      <c r="V46" s="107">
        <f t="shared" si="62"/>
        <v>0</v>
      </c>
      <c r="W46" s="108">
        <f t="shared" si="63"/>
        <v>0</v>
      </c>
      <c r="X46" s="108">
        <f t="shared" si="64"/>
        <v>0</v>
      </c>
      <c r="Y46" s="108">
        <f t="shared" si="65"/>
        <v>0.2288135593220339</v>
      </c>
      <c r="Z46" s="108">
        <f t="shared" si="66"/>
        <v>0.95254237288135601</v>
      </c>
      <c r="AA46" s="108">
        <f t="shared" si="67"/>
        <v>1.0118644067796612</v>
      </c>
      <c r="AB46" s="108">
        <f t="shared" si="68"/>
        <v>0.71694915254237279</v>
      </c>
      <c r="AC46" s="108">
        <f t="shared" si="69"/>
        <v>1</v>
      </c>
      <c r="AD46" s="108">
        <f t="shared" si="70"/>
        <v>0.99322033898305084</v>
      </c>
      <c r="AE46" s="108">
        <f t="shared" si="71"/>
        <v>0.71610169491525422</v>
      </c>
      <c r="AF46" s="108">
        <f t="shared" si="72"/>
        <v>1.1152542372881356</v>
      </c>
      <c r="AG46" s="108">
        <f t="shared" si="73"/>
        <v>0.94152542372881354</v>
      </c>
      <c r="AH46" s="108">
        <f t="shared" si="74"/>
        <v>1.047457627118644</v>
      </c>
      <c r="AI46" s="108">
        <f t="shared" si="75"/>
        <v>1.0245762711864408</v>
      </c>
      <c r="AJ46" s="108">
        <f t="shared" si="76"/>
        <v>1.0567796610169491</v>
      </c>
      <c r="AK46" s="109">
        <f t="shared" si="77"/>
        <v>0.78983050847457625</v>
      </c>
      <c r="AL46" s="110">
        <v>1</v>
      </c>
      <c r="AM46" s="203">
        <v>100</v>
      </c>
    </row>
    <row r="47" spans="1:39">
      <c r="A47" s="8" t="s">
        <v>49</v>
      </c>
      <c r="B47" s="104" t="s">
        <v>14</v>
      </c>
      <c r="C47" s="9">
        <v>245</v>
      </c>
      <c r="D47" s="10">
        <v>274</v>
      </c>
      <c r="E47" s="11">
        <v>276</v>
      </c>
      <c r="F47" s="12" t="s">
        <v>13</v>
      </c>
      <c r="G47" s="13" t="s">
        <v>13</v>
      </c>
      <c r="H47" s="13">
        <v>29.9</v>
      </c>
      <c r="I47" s="13">
        <v>89.4</v>
      </c>
      <c r="J47" s="13">
        <v>196.3</v>
      </c>
      <c r="K47" s="13">
        <v>246.7</v>
      </c>
      <c r="L47" s="13">
        <v>258.89999999999998</v>
      </c>
      <c r="M47" s="13">
        <v>234.4</v>
      </c>
      <c r="N47" s="13">
        <v>237.7</v>
      </c>
      <c r="O47" s="13">
        <v>259.3</v>
      </c>
      <c r="P47" s="13">
        <v>297</v>
      </c>
      <c r="Q47" s="13">
        <v>298.39999999999998</v>
      </c>
      <c r="R47" s="13">
        <v>289.7</v>
      </c>
      <c r="S47" s="13">
        <v>279.89999999999998</v>
      </c>
      <c r="T47" s="13">
        <v>351.2</v>
      </c>
      <c r="U47" s="14">
        <v>201.8</v>
      </c>
      <c r="V47" s="107">
        <f t="shared" si="62"/>
        <v>0</v>
      </c>
      <c r="W47" s="108">
        <f t="shared" si="63"/>
        <v>0</v>
      </c>
      <c r="X47" s="108">
        <f t="shared" si="64"/>
        <v>0.11283018867924528</v>
      </c>
      <c r="Y47" s="108">
        <f t="shared" si="65"/>
        <v>0.33735849056603778</v>
      </c>
      <c r="Z47" s="108">
        <f t="shared" si="66"/>
        <v>0.74075471698113216</v>
      </c>
      <c r="AA47" s="108">
        <f t="shared" si="67"/>
        <v>0.93094339622641509</v>
      </c>
      <c r="AB47" s="108">
        <f t="shared" si="68"/>
        <v>0.97698113207547166</v>
      </c>
      <c r="AC47" s="108">
        <f t="shared" si="69"/>
        <v>0.88452830188679243</v>
      </c>
      <c r="AD47" s="108">
        <f t="shared" si="70"/>
        <v>0.8969811320754717</v>
      </c>
      <c r="AE47" s="108">
        <f t="shared" si="71"/>
        <v>0.97849056603773588</v>
      </c>
      <c r="AF47" s="108">
        <f t="shared" si="72"/>
        <v>1.120754716981132</v>
      </c>
      <c r="AG47" s="108">
        <f t="shared" si="73"/>
        <v>1.1260377358490565</v>
      </c>
      <c r="AH47" s="108">
        <f t="shared" si="74"/>
        <v>1.0932075471698113</v>
      </c>
      <c r="AI47" s="108">
        <f t="shared" si="75"/>
        <v>1.0562264150943395</v>
      </c>
      <c r="AJ47" s="108">
        <f t="shared" si="76"/>
        <v>1.3252830188679245</v>
      </c>
      <c r="AK47" s="109">
        <f t="shared" si="77"/>
        <v>0.76150943396226423</v>
      </c>
      <c r="AL47" s="110">
        <v>1</v>
      </c>
      <c r="AM47" s="203">
        <v>2</v>
      </c>
    </row>
    <row r="48" spans="1:39">
      <c r="A48" s="8" t="s">
        <v>50</v>
      </c>
      <c r="B48" s="104" t="s">
        <v>14</v>
      </c>
      <c r="C48" s="9">
        <v>71</v>
      </c>
      <c r="D48" s="10">
        <v>65</v>
      </c>
      <c r="E48" s="11">
        <v>47</v>
      </c>
      <c r="F48" s="12" t="s">
        <v>13</v>
      </c>
      <c r="G48" s="13" t="s">
        <v>13</v>
      </c>
      <c r="H48" s="13" t="s">
        <v>13</v>
      </c>
      <c r="I48" s="13">
        <v>13.9</v>
      </c>
      <c r="J48" s="13">
        <v>42.5</v>
      </c>
      <c r="K48" s="13">
        <v>56.5</v>
      </c>
      <c r="L48" s="13">
        <v>61.1</v>
      </c>
      <c r="M48" s="13">
        <v>55.1</v>
      </c>
      <c r="N48" s="13">
        <v>55.7</v>
      </c>
      <c r="O48" s="13">
        <v>60.5</v>
      </c>
      <c r="P48" s="13">
        <v>77.400000000000006</v>
      </c>
      <c r="Q48" s="13">
        <v>86.5</v>
      </c>
      <c r="R48" s="13">
        <v>89.9</v>
      </c>
      <c r="S48" s="13">
        <v>92.5</v>
      </c>
      <c r="T48" s="13">
        <v>134.9</v>
      </c>
      <c r="U48" s="14">
        <v>52.3</v>
      </c>
      <c r="V48" s="107">
        <f t="shared" si="62"/>
        <v>0</v>
      </c>
      <c r="W48" s="108">
        <f t="shared" si="63"/>
        <v>0</v>
      </c>
      <c r="X48" s="108">
        <f t="shared" si="64"/>
        <v>0</v>
      </c>
      <c r="Y48" s="108">
        <f t="shared" si="65"/>
        <v>0.22786885245901639</v>
      </c>
      <c r="Z48" s="108">
        <f t="shared" si="66"/>
        <v>0.69672131147540983</v>
      </c>
      <c r="AA48" s="108">
        <f t="shared" si="67"/>
        <v>0.92622950819672134</v>
      </c>
      <c r="AB48" s="108">
        <f t="shared" si="68"/>
        <v>1.0016393442622951</v>
      </c>
      <c r="AC48" s="108">
        <f t="shared" si="69"/>
        <v>0.90327868852459015</v>
      </c>
      <c r="AD48" s="108">
        <f t="shared" si="70"/>
        <v>0.91311475409836074</v>
      </c>
      <c r="AE48" s="108">
        <f t="shared" si="71"/>
        <v>0.99180327868852458</v>
      </c>
      <c r="AF48" s="108">
        <f t="shared" si="72"/>
        <v>1.2688524590163934</v>
      </c>
      <c r="AG48" s="108">
        <f t="shared" si="73"/>
        <v>1.4180327868852458</v>
      </c>
      <c r="AH48" s="108">
        <f t="shared" si="74"/>
        <v>1.4737704918032788</v>
      </c>
      <c r="AI48" s="108">
        <f t="shared" si="75"/>
        <v>1.5163934426229508</v>
      </c>
      <c r="AJ48" s="108">
        <f t="shared" si="76"/>
        <v>2.2114754098360656</v>
      </c>
      <c r="AK48" s="109">
        <f t="shared" si="77"/>
        <v>0.85737704918032787</v>
      </c>
      <c r="AL48" s="110">
        <v>1</v>
      </c>
      <c r="AM48" s="203">
        <v>100</v>
      </c>
    </row>
    <row r="49" spans="1:39" ht="15.75" thickBot="1">
      <c r="A49" s="65" t="s">
        <v>51</v>
      </c>
      <c r="B49" s="105" t="s">
        <v>14</v>
      </c>
      <c r="C49" s="66">
        <v>78.5</v>
      </c>
      <c r="D49" s="67">
        <v>62.5</v>
      </c>
      <c r="E49" s="68">
        <v>64</v>
      </c>
      <c r="F49" s="69" t="s">
        <v>13</v>
      </c>
      <c r="G49" s="70" t="s">
        <v>13</v>
      </c>
      <c r="H49" s="70" t="s">
        <v>13</v>
      </c>
      <c r="I49" s="70" t="s">
        <v>13</v>
      </c>
      <c r="J49" s="70">
        <v>10.9</v>
      </c>
      <c r="K49" s="70">
        <v>20.8</v>
      </c>
      <c r="L49" s="70">
        <v>41.9</v>
      </c>
      <c r="M49" s="70">
        <v>42.5</v>
      </c>
      <c r="N49" s="70">
        <v>45</v>
      </c>
      <c r="O49" s="70">
        <v>45</v>
      </c>
      <c r="P49" s="70">
        <v>50.3</v>
      </c>
      <c r="Q49" s="70">
        <v>62.7</v>
      </c>
      <c r="R49" s="70">
        <v>68.2</v>
      </c>
      <c r="S49" s="70">
        <v>68.3</v>
      </c>
      <c r="T49" s="70">
        <v>70.400000000000006</v>
      </c>
      <c r="U49" s="71">
        <v>67.900000000000006</v>
      </c>
      <c r="V49" s="153">
        <f t="shared" si="62"/>
        <v>0</v>
      </c>
      <c r="W49" s="154">
        <f t="shared" si="63"/>
        <v>0</v>
      </c>
      <c r="X49" s="154">
        <f t="shared" si="64"/>
        <v>0</v>
      </c>
      <c r="Y49" s="154">
        <f t="shared" si="65"/>
        <v>0</v>
      </c>
      <c r="Z49" s="154">
        <f t="shared" si="66"/>
        <v>0.15951219512195122</v>
      </c>
      <c r="AA49" s="154">
        <f t="shared" si="67"/>
        <v>0.30439024390243907</v>
      </c>
      <c r="AB49" s="154">
        <f t="shared" si="68"/>
        <v>0.61317073170731706</v>
      </c>
      <c r="AC49" s="154">
        <f t="shared" si="69"/>
        <v>0.62195121951219512</v>
      </c>
      <c r="AD49" s="154">
        <f t="shared" si="70"/>
        <v>0.65853658536585369</v>
      </c>
      <c r="AE49" s="154">
        <f t="shared" si="71"/>
        <v>0.65853658536585369</v>
      </c>
      <c r="AF49" s="154">
        <f t="shared" si="72"/>
        <v>0.73609756097560974</v>
      </c>
      <c r="AG49" s="154">
        <f t="shared" si="73"/>
        <v>0.91756097560975625</v>
      </c>
      <c r="AH49" s="154">
        <f t="shared" si="74"/>
        <v>0.99804878048780499</v>
      </c>
      <c r="AI49" s="154">
        <f t="shared" si="75"/>
        <v>0.99951219512195122</v>
      </c>
      <c r="AJ49" s="154">
        <f t="shared" si="76"/>
        <v>1.0302439024390246</v>
      </c>
      <c r="AK49" s="155">
        <f t="shared" si="77"/>
        <v>0.99365853658536596</v>
      </c>
      <c r="AL49" s="111">
        <v>1.55</v>
      </c>
      <c r="AM49" s="205">
        <v>0.15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L32" sqref="AL32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7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0.39139754193828136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5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0.65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1864</v>
      </c>
      <c r="D15" s="80">
        <v>1878</v>
      </c>
      <c r="E15" s="81">
        <v>1902</v>
      </c>
      <c r="F15" s="82">
        <v>244</v>
      </c>
      <c r="G15" s="83">
        <v>245</v>
      </c>
      <c r="H15" s="83">
        <v>244</v>
      </c>
      <c r="I15" s="83">
        <v>292</v>
      </c>
      <c r="J15" s="83">
        <v>450</v>
      </c>
      <c r="K15" s="83">
        <v>805</v>
      </c>
      <c r="L15" s="83">
        <v>1109</v>
      </c>
      <c r="M15" s="83">
        <v>1634</v>
      </c>
      <c r="N15" s="83">
        <v>1757</v>
      </c>
      <c r="O15" s="83">
        <v>1809</v>
      </c>
      <c r="P15" s="83">
        <v>1866</v>
      </c>
      <c r="Q15" s="83">
        <v>1836</v>
      </c>
      <c r="R15" s="83">
        <v>1867</v>
      </c>
      <c r="S15" s="83">
        <v>1896</v>
      </c>
      <c r="T15" s="83">
        <v>1893</v>
      </c>
      <c r="U15" s="84">
        <v>1869</v>
      </c>
      <c r="V15" s="116">
        <f>(F15-$F15)/(AVERAGE($C15:$E15)-$F15)</f>
        <v>0</v>
      </c>
      <c r="W15" s="117">
        <f t="shared" ref="W15:AK15" si="2">(G15-$F15)/(AVERAGE($C15:$E15)-$F15)</f>
        <v>6.107491856677525E-4</v>
      </c>
      <c r="X15" s="117">
        <f t="shared" si="2"/>
        <v>0</v>
      </c>
      <c r="Y15" s="117">
        <f t="shared" si="2"/>
        <v>2.931596091205212E-2</v>
      </c>
      <c r="Z15" s="117">
        <f t="shared" si="2"/>
        <v>0.125814332247557</v>
      </c>
      <c r="AA15" s="117">
        <f t="shared" si="2"/>
        <v>0.34263029315960913</v>
      </c>
      <c r="AB15" s="117">
        <f t="shared" si="2"/>
        <v>0.52829804560260585</v>
      </c>
      <c r="AC15" s="117">
        <f t="shared" si="2"/>
        <v>0.84894136807817588</v>
      </c>
      <c r="AD15" s="117">
        <f t="shared" si="2"/>
        <v>0.9240635179153095</v>
      </c>
      <c r="AE15" s="117">
        <f t="shared" si="2"/>
        <v>0.95582247557003264</v>
      </c>
      <c r="AF15" s="117">
        <f t="shared" si="2"/>
        <v>0.99063517915309451</v>
      </c>
      <c r="AG15" s="117">
        <f t="shared" si="2"/>
        <v>0.97231270358306199</v>
      </c>
      <c r="AH15" s="117">
        <f t="shared" si="2"/>
        <v>0.99124592833876224</v>
      </c>
      <c r="AI15" s="117">
        <f t="shared" si="2"/>
        <v>1.0089576547231272</v>
      </c>
      <c r="AJ15" s="117">
        <f t="shared" si="2"/>
        <v>1.0071254071661238</v>
      </c>
      <c r="AK15" s="118">
        <f t="shared" si="2"/>
        <v>0.9924674267100978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7.1</v>
      </c>
      <c r="D16" s="86">
        <v>6.95</v>
      </c>
      <c r="E16" s="87">
        <v>6.96</v>
      </c>
      <c r="F16" s="88">
        <v>7.25</v>
      </c>
      <c r="G16" s="89">
        <v>7.23</v>
      </c>
      <c r="H16" s="89">
        <v>7.37</v>
      </c>
      <c r="I16" s="89">
        <v>7.3</v>
      </c>
      <c r="J16" s="89">
        <v>7.32</v>
      </c>
      <c r="K16" s="89">
        <v>7.26</v>
      </c>
      <c r="L16" s="89">
        <v>7.19</v>
      </c>
      <c r="M16" s="89">
        <v>7.09</v>
      </c>
      <c r="N16" s="89">
        <v>7.16</v>
      </c>
      <c r="O16" s="89">
        <v>7.13</v>
      </c>
      <c r="P16" s="89">
        <v>7.17</v>
      </c>
      <c r="Q16" s="89">
        <v>7.14</v>
      </c>
      <c r="R16" s="89">
        <v>7.27</v>
      </c>
      <c r="S16" s="89">
        <v>7.15</v>
      </c>
      <c r="T16" s="89">
        <v>7.13</v>
      </c>
      <c r="U16" s="90">
        <v>7.1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54.5</v>
      </c>
      <c r="D18" s="30">
        <v>57</v>
      </c>
      <c r="E18" s="31">
        <v>58</v>
      </c>
      <c r="F18" s="32" t="s">
        <v>13</v>
      </c>
      <c r="G18" s="33" t="s">
        <v>13</v>
      </c>
      <c r="H18" s="33" t="s">
        <v>13</v>
      </c>
      <c r="I18" s="33">
        <v>12.6</v>
      </c>
      <c r="J18" s="33">
        <v>39.6</v>
      </c>
      <c r="K18" s="33">
        <v>49.4</v>
      </c>
      <c r="L18" s="33">
        <v>54.2</v>
      </c>
      <c r="M18" s="33">
        <v>54.7</v>
      </c>
      <c r="N18" s="33">
        <v>55.3</v>
      </c>
      <c r="O18" s="33">
        <v>58.5</v>
      </c>
      <c r="P18" s="33">
        <v>57</v>
      </c>
      <c r="Q18" s="33">
        <v>56.1</v>
      </c>
      <c r="R18" s="33">
        <v>58.9</v>
      </c>
      <c r="S18" s="33">
        <v>57.1</v>
      </c>
      <c r="T18" s="33">
        <v>58.5</v>
      </c>
      <c r="U18" s="34">
        <v>56.8</v>
      </c>
      <c r="V18" s="125">
        <f>IF(F18="&lt;5",0,F18/AVERAGE($C18:$E18))</f>
        <v>0</v>
      </c>
      <c r="W18" s="126">
        <f t="shared" ref="W18:AK29" si="4">IF(G18="&lt;5",0,G18/AVERAGE($C18:$E18))</f>
        <v>0</v>
      </c>
      <c r="X18" s="126">
        <f t="shared" si="4"/>
        <v>0</v>
      </c>
      <c r="Y18" s="126">
        <f t="shared" si="4"/>
        <v>0.22300884955752212</v>
      </c>
      <c r="Z18" s="126">
        <f t="shared" si="4"/>
        <v>0.70088495575221244</v>
      </c>
      <c r="AA18" s="126">
        <f t="shared" si="4"/>
        <v>0.87433628318584067</v>
      </c>
      <c r="AB18" s="126">
        <f t="shared" si="4"/>
        <v>0.95929203539823016</v>
      </c>
      <c r="AC18" s="126">
        <f t="shared" si="4"/>
        <v>0.96814159292035407</v>
      </c>
      <c r="AD18" s="126">
        <f t="shared" si="4"/>
        <v>0.9787610619469026</v>
      </c>
      <c r="AE18" s="126">
        <f t="shared" si="4"/>
        <v>1.0353982300884956</v>
      </c>
      <c r="AF18" s="126">
        <f t="shared" si="4"/>
        <v>1.0088495575221239</v>
      </c>
      <c r="AG18" s="126">
        <f t="shared" si="4"/>
        <v>0.99292035398230094</v>
      </c>
      <c r="AH18" s="126">
        <f t="shared" si="4"/>
        <v>1.0424778761061946</v>
      </c>
      <c r="AI18" s="126">
        <f t="shared" si="4"/>
        <v>1.0106194690265486</v>
      </c>
      <c r="AJ18" s="126">
        <f t="shared" si="4"/>
        <v>1.0353982300884956</v>
      </c>
      <c r="AK18" s="127">
        <f t="shared" si="4"/>
        <v>1.0053097345132742</v>
      </c>
      <c r="AL18" s="128">
        <v>1</v>
      </c>
      <c r="AM18" s="203">
        <v>100</v>
      </c>
    </row>
    <row r="19" spans="1:39">
      <c r="A19" s="28" t="s">
        <v>36</v>
      </c>
      <c r="B19" s="98" t="s">
        <v>14</v>
      </c>
      <c r="C19" s="29">
        <v>11</v>
      </c>
      <c r="D19" s="30">
        <v>12</v>
      </c>
      <c r="E19" s="31">
        <v>12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9.6</v>
      </c>
      <c r="K19" s="33">
        <v>10.5</v>
      </c>
      <c r="L19" s="33">
        <v>11.3</v>
      </c>
      <c r="M19" s="33">
        <v>11.2</v>
      </c>
      <c r="N19" s="33">
        <v>11.1</v>
      </c>
      <c r="O19" s="33">
        <v>11.4</v>
      </c>
      <c r="P19" s="33">
        <v>12</v>
      </c>
      <c r="Q19" s="33">
        <v>11.7</v>
      </c>
      <c r="R19" s="33">
        <v>12.4</v>
      </c>
      <c r="S19" s="33">
        <v>12.3</v>
      </c>
      <c r="T19" s="33">
        <v>13.4</v>
      </c>
      <c r="U19" s="34">
        <v>12</v>
      </c>
      <c r="V19" s="125">
        <f t="shared" ref="V19:V29" si="5">IF(F19="&lt;5",0,F19/AVERAGE($C19:$E19))</f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0.82285714285714284</v>
      </c>
      <c r="AA19" s="126">
        <f t="shared" si="4"/>
        <v>0.9</v>
      </c>
      <c r="AB19" s="126">
        <f t="shared" si="4"/>
        <v>0.96857142857142864</v>
      </c>
      <c r="AC19" s="126">
        <f t="shared" si="4"/>
        <v>0.96</v>
      </c>
      <c r="AD19" s="126">
        <f t="shared" si="4"/>
        <v>0.9514285714285714</v>
      </c>
      <c r="AE19" s="126">
        <f t="shared" si="4"/>
        <v>0.9771428571428572</v>
      </c>
      <c r="AF19" s="126">
        <f t="shared" si="4"/>
        <v>1.0285714285714287</v>
      </c>
      <c r="AG19" s="126">
        <f t="shared" si="4"/>
        <v>1.0028571428571429</v>
      </c>
      <c r="AH19" s="126">
        <f t="shared" si="4"/>
        <v>1.0628571428571429</v>
      </c>
      <c r="AI19" s="126">
        <f t="shared" si="4"/>
        <v>1.0542857142857145</v>
      </c>
      <c r="AJ19" s="126">
        <f t="shared" si="4"/>
        <v>1.1485714285714286</v>
      </c>
      <c r="AK19" s="127">
        <f t="shared" si="4"/>
        <v>1.0285714285714287</v>
      </c>
      <c r="AL19" s="128">
        <v>1</v>
      </c>
      <c r="AM19" s="203">
        <v>100</v>
      </c>
    </row>
    <row r="20" spans="1:39">
      <c r="A20" s="28" t="s">
        <v>37</v>
      </c>
      <c r="B20" s="98" t="s">
        <v>14</v>
      </c>
      <c r="C20" s="29">
        <v>14</v>
      </c>
      <c r="D20" s="30">
        <v>15</v>
      </c>
      <c r="E20" s="31">
        <v>17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11</v>
      </c>
      <c r="K20" s="33">
        <v>12.9</v>
      </c>
      <c r="L20" s="33">
        <v>14.2</v>
      </c>
      <c r="M20" s="33">
        <v>14.3</v>
      </c>
      <c r="N20" s="33">
        <v>14.3</v>
      </c>
      <c r="O20" s="33">
        <v>15.4</v>
      </c>
      <c r="P20" s="33">
        <v>15.3</v>
      </c>
      <c r="Q20" s="33">
        <v>15.1</v>
      </c>
      <c r="R20" s="33">
        <v>15.9</v>
      </c>
      <c r="S20" s="33">
        <v>15.3</v>
      </c>
      <c r="T20" s="33">
        <v>15.6</v>
      </c>
      <c r="U20" s="34">
        <v>13.9</v>
      </c>
      <c r="V20" s="125">
        <f t="shared" si="5"/>
        <v>0</v>
      </c>
      <c r="W20" s="126">
        <f t="shared" si="4"/>
        <v>0</v>
      </c>
      <c r="X20" s="126">
        <f t="shared" si="4"/>
        <v>0</v>
      </c>
      <c r="Y20" s="126">
        <f t="shared" si="4"/>
        <v>0</v>
      </c>
      <c r="Z20" s="126">
        <f t="shared" si="4"/>
        <v>0.71739130434782605</v>
      </c>
      <c r="AA20" s="126">
        <f t="shared" si="4"/>
        <v>0.84130434782608698</v>
      </c>
      <c r="AB20" s="126">
        <f t="shared" si="4"/>
        <v>0.926086956521739</v>
      </c>
      <c r="AC20" s="126">
        <f t="shared" si="4"/>
        <v>0.93260869565217397</v>
      </c>
      <c r="AD20" s="126">
        <f t="shared" si="4"/>
        <v>0.93260869565217397</v>
      </c>
      <c r="AE20" s="126">
        <f t="shared" si="4"/>
        <v>1.0043478260869565</v>
      </c>
      <c r="AF20" s="126">
        <f t="shared" si="4"/>
        <v>0.99782608695652175</v>
      </c>
      <c r="AG20" s="126">
        <f t="shared" si="4"/>
        <v>0.98478260869565215</v>
      </c>
      <c r="AH20" s="126">
        <f t="shared" si="4"/>
        <v>1.0369565217391303</v>
      </c>
      <c r="AI20" s="126">
        <f t="shared" si="4"/>
        <v>0.99782608695652175</v>
      </c>
      <c r="AJ20" s="126">
        <f t="shared" si="4"/>
        <v>1.017391304347826</v>
      </c>
      <c r="AK20" s="127">
        <f t="shared" si="4"/>
        <v>0.90652173913043477</v>
      </c>
      <c r="AL20" s="128">
        <v>1</v>
      </c>
      <c r="AM20" s="203">
        <v>100</v>
      </c>
    </row>
    <row r="21" spans="1:39">
      <c r="A21" s="28" t="s">
        <v>38</v>
      </c>
      <c r="B21" s="98" t="s">
        <v>14</v>
      </c>
      <c r="C21" s="29">
        <v>41</v>
      </c>
      <c r="D21" s="30">
        <v>45.5</v>
      </c>
      <c r="E21" s="31">
        <v>46.5</v>
      </c>
      <c r="F21" s="32" t="s">
        <v>13</v>
      </c>
      <c r="G21" s="33" t="s">
        <v>13</v>
      </c>
      <c r="H21" s="33" t="s">
        <v>13</v>
      </c>
      <c r="I21" s="33">
        <v>8.1</v>
      </c>
      <c r="J21" s="33">
        <v>32.200000000000003</v>
      </c>
      <c r="K21" s="33">
        <v>35.200000000000003</v>
      </c>
      <c r="L21" s="33">
        <v>39.799999999999997</v>
      </c>
      <c r="M21" s="33">
        <v>41.5</v>
      </c>
      <c r="N21" s="33">
        <v>41.8</v>
      </c>
      <c r="O21" s="33">
        <v>44.7</v>
      </c>
      <c r="P21" s="33">
        <v>46.3</v>
      </c>
      <c r="Q21" s="33">
        <v>44.8</v>
      </c>
      <c r="R21" s="33">
        <v>50.4</v>
      </c>
      <c r="S21" s="33">
        <v>48.6</v>
      </c>
      <c r="T21" s="33">
        <v>50.1</v>
      </c>
      <c r="U21" s="34">
        <v>46.4</v>
      </c>
      <c r="V21" s="125">
        <f t="shared" si="5"/>
        <v>0</v>
      </c>
      <c r="W21" s="126">
        <f t="shared" si="4"/>
        <v>0</v>
      </c>
      <c r="X21" s="126">
        <f t="shared" si="4"/>
        <v>0</v>
      </c>
      <c r="Y21" s="126">
        <f t="shared" si="4"/>
        <v>0.18270676691729321</v>
      </c>
      <c r="Z21" s="126">
        <f t="shared" si="4"/>
        <v>0.72631578947368425</v>
      </c>
      <c r="AA21" s="126">
        <f t="shared" si="4"/>
        <v>0.79398496240601502</v>
      </c>
      <c r="AB21" s="126">
        <f t="shared" si="4"/>
        <v>0.89774436090225551</v>
      </c>
      <c r="AC21" s="126">
        <f t="shared" si="4"/>
        <v>0.93609022556390975</v>
      </c>
      <c r="AD21" s="126">
        <f t="shared" si="4"/>
        <v>0.94285714285714273</v>
      </c>
      <c r="AE21" s="126">
        <f t="shared" si="4"/>
        <v>1.0082706766917293</v>
      </c>
      <c r="AF21" s="126">
        <f t="shared" si="4"/>
        <v>1.044360902255639</v>
      </c>
      <c r="AG21" s="126">
        <f t="shared" si="4"/>
        <v>1.0105263157894735</v>
      </c>
      <c r="AH21" s="126">
        <f t="shared" si="4"/>
        <v>1.1368421052631579</v>
      </c>
      <c r="AI21" s="126">
        <f t="shared" si="4"/>
        <v>1.0962406015037593</v>
      </c>
      <c r="AJ21" s="126">
        <f t="shared" si="4"/>
        <v>1.1300751879699247</v>
      </c>
      <c r="AK21" s="127">
        <f t="shared" si="4"/>
        <v>1.0466165413533834</v>
      </c>
      <c r="AL21" s="128">
        <v>1</v>
      </c>
      <c r="AM21" s="203">
        <v>1</v>
      </c>
    </row>
    <row r="22" spans="1:39">
      <c r="A22" s="28" t="s">
        <v>39</v>
      </c>
      <c r="B22" s="98" t="s">
        <v>14</v>
      </c>
      <c r="C22" s="29">
        <v>37</v>
      </c>
      <c r="D22" s="30">
        <v>40</v>
      </c>
      <c r="E22" s="31">
        <v>41.5</v>
      </c>
      <c r="F22" s="32" t="s">
        <v>13</v>
      </c>
      <c r="G22" s="33" t="s">
        <v>13</v>
      </c>
      <c r="H22" s="33" t="s">
        <v>13</v>
      </c>
      <c r="I22" s="33">
        <v>7.6</v>
      </c>
      <c r="J22" s="33">
        <v>29.4</v>
      </c>
      <c r="K22" s="33">
        <v>32.799999999999997</v>
      </c>
      <c r="L22" s="33">
        <v>37.700000000000003</v>
      </c>
      <c r="M22" s="33">
        <v>37.9</v>
      </c>
      <c r="N22" s="33">
        <v>38.200000000000003</v>
      </c>
      <c r="O22" s="33">
        <v>40.5</v>
      </c>
      <c r="P22" s="33">
        <v>40.6</v>
      </c>
      <c r="Q22" s="33">
        <v>39.299999999999997</v>
      </c>
      <c r="R22" s="33">
        <v>42.8</v>
      </c>
      <c r="S22" s="33">
        <v>41.3</v>
      </c>
      <c r="T22" s="33">
        <v>42</v>
      </c>
      <c r="U22" s="34">
        <v>39.1</v>
      </c>
      <c r="V22" s="125">
        <f t="shared" si="5"/>
        <v>0</v>
      </c>
      <c r="W22" s="126">
        <f t="shared" si="4"/>
        <v>0</v>
      </c>
      <c r="X22" s="126">
        <f t="shared" si="4"/>
        <v>0</v>
      </c>
      <c r="Y22" s="126">
        <f t="shared" si="4"/>
        <v>0.19240506329113924</v>
      </c>
      <c r="Z22" s="126">
        <f t="shared" si="4"/>
        <v>0.7443037974683544</v>
      </c>
      <c r="AA22" s="126">
        <f t="shared" si="4"/>
        <v>0.83037974683544291</v>
      </c>
      <c r="AB22" s="126">
        <f t="shared" si="4"/>
        <v>0.95443037974683553</v>
      </c>
      <c r="AC22" s="126">
        <f t="shared" si="4"/>
        <v>0.95949367088607596</v>
      </c>
      <c r="AD22" s="126">
        <f t="shared" si="4"/>
        <v>0.96708860759493676</v>
      </c>
      <c r="AE22" s="126">
        <f t="shared" si="4"/>
        <v>1.0253164556962024</v>
      </c>
      <c r="AF22" s="126">
        <f t="shared" si="4"/>
        <v>1.0278481012658227</v>
      </c>
      <c r="AG22" s="126">
        <f t="shared" si="4"/>
        <v>0.99493670886075947</v>
      </c>
      <c r="AH22" s="126">
        <f t="shared" si="4"/>
        <v>1.0835443037974684</v>
      </c>
      <c r="AI22" s="126">
        <f t="shared" si="4"/>
        <v>1.0455696202531646</v>
      </c>
      <c r="AJ22" s="126">
        <f t="shared" si="4"/>
        <v>1.0632911392405062</v>
      </c>
      <c r="AK22" s="127">
        <f t="shared" si="4"/>
        <v>0.98987341772151904</v>
      </c>
      <c r="AL22" s="128">
        <v>1</v>
      </c>
      <c r="AM22" s="203">
        <v>100</v>
      </c>
    </row>
    <row r="23" spans="1:39">
      <c r="A23" s="28" t="s">
        <v>40</v>
      </c>
      <c r="B23" s="98" t="s">
        <v>14</v>
      </c>
      <c r="C23" s="29">
        <v>29.5</v>
      </c>
      <c r="D23" s="30">
        <v>31</v>
      </c>
      <c r="E23" s="31">
        <v>30</v>
      </c>
      <c r="F23" s="32" t="s">
        <v>13</v>
      </c>
      <c r="G23" s="33" t="s">
        <v>13</v>
      </c>
      <c r="H23" s="33" t="s">
        <v>13</v>
      </c>
      <c r="I23" s="33" t="s">
        <v>13</v>
      </c>
      <c r="J23" s="33">
        <v>26.3</v>
      </c>
      <c r="K23" s="33">
        <v>26.1</v>
      </c>
      <c r="L23" s="33">
        <v>28.8</v>
      </c>
      <c r="M23" s="33">
        <v>28.6</v>
      </c>
      <c r="N23" s="33">
        <v>28.4</v>
      </c>
      <c r="O23" s="33">
        <v>29.8</v>
      </c>
      <c r="P23" s="33">
        <v>30.4</v>
      </c>
      <c r="Q23" s="33">
        <v>28.7</v>
      </c>
      <c r="R23" s="33">
        <v>30.9</v>
      </c>
      <c r="S23" s="33">
        <v>29.5</v>
      </c>
      <c r="T23" s="33">
        <v>32.700000000000003</v>
      </c>
      <c r="U23" s="34">
        <v>34.5</v>
      </c>
      <c r="V23" s="125">
        <f t="shared" si="5"/>
        <v>0</v>
      </c>
      <c r="W23" s="126">
        <f t="shared" si="4"/>
        <v>0</v>
      </c>
      <c r="X23" s="126">
        <f t="shared" si="4"/>
        <v>0</v>
      </c>
      <c r="Y23" s="126">
        <f t="shared" si="4"/>
        <v>0</v>
      </c>
      <c r="Z23" s="126">
        <f t="shared" si="4"/>
        <v>0.87182320441988947</v>
      </c>
      <c r="AA23" s="126">
        <f t="shared" si="4"/>
        <v>0.86519337016574582</v>
      </c>
      <c r="AB23" s="126">
        <f t="shared" si="4"/>
        <v>0.95469613259668507</v>
      </c>
      <c r="AC23" s="126">
        <f t="shared" si="4"/>
        <v>0.94806629834254141</v>
      </c>
      <c r="AD23" s="126">
        <f t="shared" si="4"/>
        <v>0.94143646408839765</v>
      </c>
      <c r="AE23" s="126">
        <f t="shared" si="4"/>
        <v>0.98784530386740332</v>
      </c>
      <c r="AF23" s="126">
        <f t="shared" si="4"/>
        <v>1.0077348066298342</v>
      </c>
      <c r="AG23" s="126">
        <f t="shared" si="4"/>
        <v>0.95138121546961318</v>
      </c>
      <c r="AH23" s="126">
        <f t="shared" si="4"/>
        <v>1.0243093922651934</v>
      </c>
      <c r="AI23" s="126">
        <f t="shared" si="4"/>
        <v>0.97790055248618779</v>
      </c>
      <c r="AJ23" s="126">
        <f t="shared" si="4"/>
        <v>1.0839779005524863</v>
      </c>
      <c r="AK23" s="127">
        <f t="shared" si="4"/>
        <v>1.1436464088397789</v>
      </c>
      <c r="AL23" s="128">
        <v>1</v>
      </c>
      <c r="AM23" s="203">
        <v>100</v>
      </c>
    </row>
    <row r="24" spans="1:39">
      <c r="A24" s="28" t="s">
        <v>41</v>
      </c>
      <c r="B24" s="98" t="s">
        <v>14</v>
      </c>
      <c r="C24" s="29">
        <v>18</v>
      </c>
      <c r="D24" s="30">
        <v>20</v>
      </c>
      <c r="E24" s="31">
        <v>21</v>
      </c>
      <c r="F24" s="32" t="s">
        <v>13</v>
      </c>
      <c r="G24" s="33" t="s">
        <v>13</v>
      </c>
      <c r="H24" s="33" t="s">
        <v>13</v>
      </c>
      <c r="I24" s="33">
        <v>6</v>
      </c>
      <c r="J24" s="33">
        <v>17.8</v>
      </c>
      <c r="K24" s="33">
        <v>16.3</v>
      </c>
      <c r="L24" s="33">
        <v>17.399999999999999</v>
      </c>
      <c r="M24" s="33">
        <v>18.600000000000001</v>
      </c>
      <c r="N24" s="33">
        <v>18.399999999999999</v>
      </c>
      <c r="O24" s="33">
        <v>18.899999999999999</v>
      </c>
      <c r="P24" s="33">
        <v>20.5</v>
      </c>
      <c r="Q24" s="33">
        <v>18.899999999999999</v>
      </c>
      <c r="R24" s="33">
        <v>21.1</v>
      </c>
      <c r="S24" s="33">
        <v>19.399999999999999</v>
      </c>
      <c r="T24" s="33">
        <v>20.8</v>
      </c>
      <c r="U24" s="34">
        <v>18.7</v>
      </c>
      <c r="V24" s="125">
        <f t="shared" si="5"/>
        <v>0</v>
      </c>
      <c r="W24" s="126">
        <f t="shared" si="4"/>
        <v>0</v>
      </c>
      <c r="X24" s="126">
        <f t="shared" si="4"/>
        <v>0</v>
      </c>
      <c r="Y24" s="126">
        <f t="shared" si="4"/>
        <v>0.30508474576271183</v>
      </c>
      <c r="Z24" s="126">
        <f t="shared" si="4"/>
        <v>0.90508474576271181</v>
      </c>
      <c r="AA24" s="126">
        <f t="shared" si="4"/>
        <v>0.82881355932203393</v>
      </c>
      <c r="AB24" s="126">
        <f t="shared" si="4"/>
        <v>0.88474576271186434</v>
      </c>
      <c r="AC24" s="126">
        <f t="shared" si="4"/>
        <v>0.94576271186440675</v>
      </c>
      <c r="AD24" s="126">
        <f t="shared" si="4"/>
        <v>0.93559322033898296</v>
      </c>
      <c r="AE24" s="126">
        <f t="shared" si="4"/>
        <v>0.96101694915254221</v>
      </c>
      <c r="AF24" s="126">
        <f t="shared" si="4"/>
        <v>1.0423728813559321</v>
      </c>
      <c r="AG24" s="126">
        <f t="shared" si="4"/>
        <v>0.96101694915254221</v>
      </c>
      <c r="AH24" s="126">
        <f t="shared" si="4"/>
        <v>1.0728813559322035</v>
      </c>
      <c r="AI24" s="126">
        <f t="shared" si="4"/>
        <v>0.98644067796610158</v>
      </c>
      <c r="AJ24" s="126">
        <f t="shared" si="4"/>
        <v>1.0576271186440678</v>
      </c>
      <c r="AK24" s="127">
        <f t="shared" si="4"/>
        <v>0.95084745762711853</v>
      </c>
      <c r="AL24" s="128">
        <v>1</v>
      </c>
      <c r="AM24" s="203">
        <v>100</v>
      </c>
    </row>
    <row r="25" spans="1:39">
      <c r="A25" s="28" t="s">
        <v>42</v>
      </c>
      <c r="B25" s="98" t="s">
        <v>14</v>
      </c>
      <c r="C25" s="29">
        <v>52.5</v>
      </c>
      <c r="D25" s="30">
        <v>56.5</v>
      </c>
      <c r="E25" s="31">
        <v>59.5</v>
      </c>
      <c r="F25" s="32" t="s">
        <v>13</v>
      </c>
      <c r="G25" s="33" t="s">
        <v>13</v>
      </c>
      <c r="H25" s="33" t="s">
        <v>13</v>
      </c>
      <c r="I25" s="33" t="s">
        <v>13</v>
      </c>
      <c r="J25" s="33">
        <v>43.5</v>
      </c>
      <c r="K25" s="33">
        <v>46</v>
      </c>
      <c r="L25" s="33">
        <v>52.1</v>
      </c>
      <c r="M25" s="33">
        <v>54.5</v>
      </c>
      <c r="N25" s="33">
        <v>53.8</v>
      </c>
      <c r="O25" s="33">
        <v>58.3</v>
      </c>
      <c r="P25" s="33">
        <v>57.3</v>
      </c>
      <c r="Q25" s="33">
        <v>53.2</v>
      </c>
      <c r="R25" s="33">
        <v>60.1</v>
      </c>
      <c r="S25" s="33">
        <v>57</v>
      </c>
      <c r="T25" s="33">
        <v>58.6</v>
      </c>
      <c r="U25" s="34">
        <v>54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</v>
      </c>
      <c r="Z25" s="126">
        <f t="shared" si="4"/>
        <v>0.77448071216617209</v>
      </c>
      <c r="AA25" s="126">
        <f t="shared" si="4"/>
        <v>0.81899109792284874</v>
      </c>
      <c r="AB25" s="126">
        <f t="shared" si="4"/>
        <v>0.92759643916913948</v>
      </c>
      <c r="AC25" s="126">
        <f t="shared" si="4"/>
        <v>0.97032640949554905</v>
      </c>
      <c r="AD25" s="126">
        <f t="shared" si="4"/>
        <v>0.95786350148367949</v>
      </c>
      <c r="AE25" s="126">
        <f t="shared" si="4"/>
        <v>1.0379821958456974</v>
      </c>
      <c r="AF25" s="126">
        <f t="shared" si="4"/>
        <v>1.0201780415430266</v>
      </c>
      <c r="AG25" s="126">
        <f t="shared" si="4"/>
        <v>0.94718100890207724</v>
      </c>
      <c r="AH25" s="126">
        <f t="shared" si="4"/>
        <v>1.0700296735905046</v>
      </c>
      <c r="AI25" s="126">
        <f t="shared" si="4"/>
        <v>1.0148367952522255</v>
      </c>
      <c r="AJ25" s="126">
        <f t="shared" si="4"/>
        <v>1.0433234421364985</v>
      </c>
      <c r="AK25" s="127">
        <f t="shared" si="4"/>
        <v>0.96142433234421365</v>
      </c>
      <c r="AL25" s="128">
        <v>1</v>
      </c>
      <c r="AM25" s="203">
        <v>100</v>
      </c>
    </row>
    <row r="26" spans="1:39">
      <c r="A26" s="28" t="s">
        <v>43</v>
      </c>
      <c r="B26" s="98" t="s">
        <v>14</v>
      </c>
      <c r="C26" s="29">
        <v>19.5</v>
      </c>
      <c r="D26" s="30">
        <v>21.5</v>
      </c>
      <c r="E26" s="31">
        <v>22</v>
      </c>
      <c r="F26" s="32" t="s">
        <v>13</v>
      </c>
      <c r="G26" s="33" t="s">
        <v>13</v>
      </c>
      <c r="H26" s="33" t="s">
        <v>13</v>
      </c>
      <c r="I26" s="33">
        <v>6.7</v>
      </c>
      <c r="J26" s="33">
        <v>16.7</v>
      </c>
      <c r="K26" s="33">
        <v>16</v>
      </c>
      <c r="L26" s="33">
        <v>18.899999999999999</v>
      </c>
      <c r="M26" s="33">
        <v>18.899999999999999</v>
      </c>
      <c r="N26" s="33">
        <v>18.899999999999999</v>
      </c>
      <c r="O26" s="33">
        <v>20.3</v>
      </c>
      <c r="P26" s="33">
        <v>20.2</v>
      </c>
      <c r="Q26" s="33">
        <v>20</v>
      </c>
      <c r="R26" s="33">
        <v>22.6</v>
      </c>
      <c r="S26" s="33">
        <v>20.8</v>
      </c>
      <c r="T26" s="33">
        <v>21.7</v>
      </c>
      <c r="U26" s="34">
        <v>21.2</v>
      </c>
      <c r="V26" s="125">
        <f t="shared" si="5"/>
        <v>0</v>
      </c>
      <c r="W26" s="126">
        <f t="shared" si="4"/>
        <v>0</v>
      </c>
      <c r="X26" s="126">
        <f t="shared" si="4"/>
        <v>0</v>
      </c>
      <c r="Y26" s="126">
        <f t="shared" si="4"/>
        <v>0.31904761904761908</v>
      </c>
      <c r="Z26" s="126">
        <f t="shared" si="4"/>
        <v>0.79523809523809519</v>
      </c>
      <c r="AA26" s="126">
        <f t="shared" si="4"/>
        <v>0.76190476190476186</v>
      </c>
      <c r="AB26" s="126">
        <f t="shared" si="4"/>
        <v>0.89999999999999991</v>
      </c>
      <c r="AC26" s="126">
        <f t="shared" si="4"/>
        <v>0.89999999999999991</v>
      </c>
      <c r="AD26" s="126">
        <f t="shared" si="4"/>
        <v>0.89999999999999991</v>
      </c>
      <c r="AE26" s="126">
        <f t="shared" si="4"/>
        <v>0.96666666666666667</v>
      </c>
      <c r="AF26" s="126">
        <f t="shared" si="4"/>
        <v>0.96190476190476182</v>
      </c>
      <c r="AG26" s="126">
        <f t="shared" si="4"/>
        <v>0.95238095238095233</v>
      </c>
      <c r="AH26" s="126">
        <f t="shared" si="4"/>
        <v>1.0761904761904764</v>
      </c>
      <c r="AI26" s="126">
        <f t="shared" si="4"/>
        <v>0.99047619047619051</v>
      </c>
      <c r="AJ26" s="126">
        <f t="shared" si="4"/>
        <v>1.0333333333333332</v>
      </c>
      <c r="AK26" s="127">
        <f t="shared" si="4"/>
        <v>1.0095238095238095</v>
      </c>
      <c r="AL26" s="128">
        <v>1</v>
      </c>
      <c r="AM26" s="203">
        <v>100</v>
      </c>
    </row>
    <row r="27" spans="1:39">
      <c r="A27" s="28" t="s">
        <v>44</v>
      </c>
      <c r="B27" s="98" t="s">
        <v>14</v>
      </c>
      <c r="C27" s="29">
        <v>13.5</v>
      </c>
      <c r="D27" s="30">
        <v>18</v>
      </c>
      <c r="E27" s="31">
        <v>14</v>
      </c>
      <c r="F27" s="32" t="s">
        <v>13</v>
      </c>
      <c r="G27" s="33" t="s">
        <v>13</v>
      </c>
      <c r="H27" s="33" t="s">
        <v>13</v>
      </c>
      <c r="I27" s="33">
        <v>7.4</v>
      </c>
      <c r="J27" s="33">
        <v>6.6</v>
      </c>
      <c r="K27" s="33">
        <v>11.3</v>
      </c>
      <c r="L27" s="33">
        <v>14.3</v>
      </c>
      <c r="M27" s="33">
        <v>14.4</v>
      </c>
      <c r="N27" s="33">
        <v>14.7</v>
      </c>
      <c r="O27" s="33">
        <v>15.6</v>
      </c>
      <c r="P27" s="33">
        <v>14.9</v>
      </c>
      <c r="Q27" s="33">
        <v>15</v>
      </c>
      <c r="R27" s="33">
        <v>17</v>
      </c>
      <c r="S27" s="33">
        <v>16.7</v>
      </c>
      <c r="T27" s="33">
        <v>17.3</v>
      </c>
      <c r="U27" s="34">
        <v>17.899999999999999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0.48791208791208796</v>
      </c>
      <c r="Z27" s="126">
        <f t="shared" si="4"/>
        <v>0.43516483516483517</v>
      </c>
      <c r="AA27" s="126">
        <f t="shared" si="4"/>
        <v>0.74505494505494518</v>
      </c>
      <c r="AB27" s="126">
        <f t="shared" si="4"/>
        <v>0.94285714285714295</v>
      </c>
      <c r="AC27" s="126">
        <f t="shared" si="4"/>
        <v>0.94945054945054952</v>
      </c>
      <c r="AD27" s="126">
        <f t="shared" si="4"/>
        <v>0.96923076923076923</v>
      </c>
      <c r="AE27" s="126">
        <f t="shared" si="4"/>
        <v>1.0285714285714287</v>
      </c>
      <c r="AF27" s="126">
        <f t="shared" si="4"/>
        <v>0.98241758241758248</v>
      </c>
      <c r="AG27" s="126">
        <f t="shared" si="4"/>
        <v>0.98901098901098905</v>
      </c>
      <c r="AH27" s="126">
        <f t="shared" si="4"/>
        <v>1.1208791208791209</v>
      </c>
      <c r="AI27" s="126">
        <f t="shared" si="4"/>
        <v>1.1010989010989012</v>
      </c>
      <c r="AJ27" s="126">
        <f t="shared" si="4"/>
        <v>1.1406593406593408</v>
      </c>
      <c r="AK27" s="127">
        <f t="shared" si="4"/>
        <v>1.1802197802197802</v>
      </c>
      <c r="AL27" s="128">
        <v>1.07</v>
      </c>
      <c r="AM27" s="203">
        <v>100</v>
      </c>
    </row>
    <row r="28" spans="1:39">
      <c r="A28" s="28" t="s">
        <v>45</v>
      </c>
      <c r="B28" s="98" t="s">
        <v>14</v>
      </c>
      <c r="C28" s="29">
        <v>8.8500000000000014</v>
      </c>
      <c r="D28" s="30">
        <v>9.5</v>
      </c>
      <c r="E28" s="31">
        <v>10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6.5</v>
      </c>
      <c r="K28" s="33">
        <v>8.5</v>
      </c>
      <c r="L28" s="33">
        <v>9.1</v>
      </c>
      <c r="M28" s="33">
        <v>9.1999999999999993</v>
      </c>
      <c r="N28" s="33">
        <v>9.1</v>
      </c>
      <c r="O28" s="33">
        <v>9.6</v>
      </c>
      <c r="P28" s="33">
        <v>9.8000000000000007</v>
      </c>
      <c r="Q28" s="33">
        <v>9.3000000000000007</v>
      </c>
      <c r="R28" s="33">
        <v>10</v>
      </c>
      <c r="S28" s="33">
        <v>9.6999999999999993</v>
      </c>
      <c r="T28" s="33">
        <v>10</v>
      </c>
      <c r="U28" s="34">
        <v>9.4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0.68783068783068779</v>
      </c>
      <c r="AA28" s="126">
        <f t="shared" si="4"/>
        <v>0.89947089947089942</v>
      </c>
      <c r="AB28" s="126">
        <f t="shared" si="4"/>
        <v>0.9629629629629628</v>
      </c>
      <c r="AC28" s="126">
        <f t="shared" si="4"/>
        <v>0.97354497354497338</v>
      </c>
      <c r="AD28" s="126">
        <f t="shared" si="4"/>
        <v>0.9629629629629628</v>
      </c>
      <c r="AE28" s="126">
        <f t="shared" si="4"/>
        <v>1.0158730158730158</v>
      </c>
      <c r="AF28" s="126">
        <f t="shared" si="4"/>
        <v>1.037037037037037</v>
      </c>
      <c r="AG28" s="126">
        <f t="shared" si="4"/>
        <v>0.98412698412698407</v>
      </c>
      <c r="AH28" s="126">
        <f t="shared" si="4"/>
        <v>1.0582010582010581</v>
      </c>
      <c r="AI28" s="126">
        <f t="shared" si="4"/>
        <v>1.0264550264550263</v>
      </c>
      <c r="AJ28" s="126">
        <f t="shared" si="4"/>
        <v>1.0582010582010581</v>
      </c>
      <c r="AK28" s="127">
        <f t="shared" si="4"/>
        <v>0.99470899470899465</v>
      </c>
      <c r="AL28" s="128">
        <v>1</v>
      </c>
      <c r="AM28" s="203">
        <v>100</v>
      </c>
    </row>
    <row r="29" spans="1:39" ht="15.75" thickBot="1">
      <c r="A29" s="28" t="s">
        <v>46</v>
      </c>
      <c r="B29" s="98" t="s">
        <v>14</v>
      </c>
      <c r="C29" s="29">
        <v>14</v>
      </c>
      <c r="D29" s="30">
        <v>15</v>
      </c>
      <c r="E29" s="31">
        <v>16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12</v>
      </c>
      <c r="K29" s="33">
        <v>12.3</v>
      </c>
      <c r="L29" s="33">
        <v>13.4</v>
      </c>
      <c r="M29" s="33">
        <v>14.6</v>
      </c>
      <c r="N29" s="33">
        <v>14.5</v>
      </c>
      <c r="O29" s="33">
        <v>14.4</v>
      </c>
      <c r="P29" s="33">
        <v>15.5</v>
      </c>
      <c r="Q29" s="33">
        <v>15.2</v>
      </c>
      <c r="R29" s="33">
        <v>16.2</v>
      </c>
      <c r="S29" s="33">
        <v>15.8</v>
      </c>
      <c r="T29" s="33">
        <v>16.5</v>
      </c>
      <c r="U29" s="34">
        <v>14</v>
      </c>
      <c r="V29" s="129">
        <f t="shared" si="5"/>
        <v>0</v>
      </c>
      <c r="W29" s="130">
        <f t="shared" si="4"/>
        <v>0</v>
      </c>
      <c r="X29" s="130">
        <f t="shared" si="4"/>
        <v>0</v>
      </c>
      <c r="Y29" s="130">
        <f t="shared" si="4"/>
        <v>0</v>
      </c>
      <c r="Z29" s="130">
        <f t="shared" si="4"/>
        <v>0.8</v>
      </c>
      <c r="AA29" s="130">
        <f t="shared" si="4"/>
        <v>0.82000000000000006</v>
      </c>
      <c r="AB29" s="130">
        <f t="shared" si="4"/>
        <v>0.89333333333333331</v>
      </c>
      <c r="AC29" s="130">
        <f t="shared" si="4"/>
        <v>0.97333333333333327</v>
      </c>
      <c r="AD29" s="130">
        <f t="shared" si="4"/>
        <v>0.96666666666666667</v>
      </c>
      <c r="AE29" s="130">
        <f t="shared" si="4"/>
        <v>0.96000000000000008</v>
      </c>
      <c r="AF29" s="130">
        <f t="shared" si="4"/>
        <v>1.0333333333333334</v>
      </c>
      <c r="AG29" s="130">
        <f t="shared" si="4"/>
        <v>1.0133333333333332</v>
      </c>
      <c r="AH29" s="130">
        <f t="shared" si="4"/>
        <v>1.0799999999999998</v>
      </c>
      <c r="AI29" s="130">
        <f t="shared" si="4"/>
        <v>1.0533333333333335</v>
      </c>
      <c r="AJ29" s="130">
        <f t="shared" si="4"/>
        <v>1.1000000000000001</v>
      </c>
      <c r="AK29" s="131">
        <f t="shared" si="4"/>
        <v>0.93333333333333335</v>
      </c>
      <c r="AL29" s="132">
        <v>1</v>
      </c>
      <c r="AM29" s="203">
        <v>100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6">G30</f>
        <v>86.5</v>
      </c>
      <c r="X30" s="37">
        <f t="shared" si="6"/>
        <v>121.5</v>
      </c>
      <c r="Y30" s="37">
        <f t="shared" si="6"/>
        <v>141.5</v>
      </c>
      <c r="Z30" s="37">
        <f t="shared" si="6"/>
        <v>171.5</v>
      </c>
      <c r="AA30" s="37">
        <f t="shared" si="6"/>
        <v>191.5</v>
      </c>
      <c r="AB30" s="37">
        <f t="shared" si="6"/>
        <v>231.5</v>
      </c>
      <c r="AC30" s="37">
        <f t="shared" si="6"/>
        <v>261.5</v>
      </c>
      <c r="AD30" s="37">
        <f t="shared" si="6"/>
        <v>281.5</v>
      </c>
      <c r="AE30" s="37">
        <f t="shared" si="6"/>
        <v>311.5</v>
      </c>
      <c r="AF30" s="37">
        <f t="shared" si="6"/>
        <v>341.5</v>
      </c>
      <c r="AG30" s="37">
        <f t="shared" si="6"/>
        <v>391.5</v>
      </c>
      <c r="AH30" s="37">
        <f t="shared" si="6"/>
        <v>431.5</v>
      </c>
      <c r="AI30" s="37">
        <f t="shared" si="6"/>
        <v>501.5</v>
      </c>
      <c r="AJ30" s="37">
        <f t="shared" si="6"/>
        <v>551.5</v>
      </c>
      <c r="AK30" s="38">
        <f t="shared" si="6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246.6</v>
      </c>
      <c r="D31" s="44">
        <v>262.8</v>
      </c>
      <c r="E31" s="45">
        <v>257.5</v>
      </c>
      <c r="F31" s="46" t="s">
        <v>13</v>
      </c>
      <c r="G31" s="47" t="s">
        <v>13</v>
      </c>
      <c r="H31" s="47">
        <v>15.4</v>
      </c>
      <c r="I31" s="47">
        <v>44.7</v>
      </c>
      <c r="J31" s="47">
        <v>163.5</v>
      </c>
      <c r="K31" s="47">
        <v>213.8</v>
      </c>
      <c r="L31" s="47">
        <v>260.3</v>
      </c>
      <c r="M31" s="47">
        <v>261.10000000000002</v>
      </c>
      <c r="N31" s="47">
        <v>258.2</v>
      </c>
      <c r="O31" s="47">
        <v>259.39999999999998</v>
      </c>
      <c r="P31" s="47">
        <v>259.7</v>
      </c>
      <c r="Q31" s="47">
        <v>251.4</v>
      </c>
      <c r="R31" s="47">
        <v>251.4</v>
      </c>
      <c r="S31" s="47">
        <v>261.89999999999998</v>
      </c>
      <c r="T31" s="47">
        <v>257</v>
      </c>
      <c r="U31" s="48">
        <v>254.4</v>
      </c>
      <c r="V31" s="134">
        <f>IF(F31="&lt;5",0,F31/AVERAGE($C31:$E31))</f>
        <v>0</v>
      </c>
      <c r="W31" s="135">
        <f t="shared" ref="W31:AK43" si="7">IF(G31="&lt;5",0,G31/AVERAGE($C31:$E31))</f>
        <v>0</v>
      </c>
      <c r="X31" s="135">
        <f t="shared" si="7"/>
        <v>6.0242534880688488E-2</v>
      </c>
      <c r="Y31" s="135">
        <f t="shared" si="7"/>
        <v>0.17485982527056984</v>
      </c>
      <c r="Z31" s="135">
        <f t="shared" si="7"/>
        <v>0.63958795149302383</v>
      </c>
      <c r="AA31" s="135">
        <f t="shared" si="7"/>
        <v>0.83635415308384409</v>
      </c>
      <c r="AB31" s="135">
        <f t="shared" si="7"/>
        <v>1.0182553136002086</v>
      </c>
      <c r="AC31" s="135">
        <f t="shared" si="7"/>
        <v>1.0213847959316731</v>
      </c>
      <c r="AD31" s="135">
        <f t="shared" si="7"/>
        <v>1.0100404224801147</v>
      </c>
      <c r="AE31" s="135">
        <f t="shared" si="7"/>
        <v>1.0147346459773112</v>
      </c>
      <c r="AF31" s="135">
        <f t="shared" si="7"/>
        <v>1.0159082018516103</v>
      </c>
      <c r="AG31" s="135">
        <f t="shared" si="7"/>
        <v>0.98343982266266794</v>
      </c>
      <c r="AH31" s="135">
        <f t="shared" si="7"/>
        <v>0.98343982266266794</v>
      </c>
      <c r="AI31" s="135">
        <f t="shared" si="7"/>
        <v>1.0245142782631373</v>
      </c>
      <c r="AJ31" s="135">
        <f t="shared" si="7"/>
        <v>1.0053461989829182</v>
      </c>
      <c r="AK31" s="136">
        <f t="shared" si="7"/>
        <v>0.9951753814056592</v>
      </c>
      <c r="AL31" s="137">
        <v>1.08</v>
      </c>
      <c r="AM31" s="203">
        <v>10</v>
      </c>
    </row>
    <row r="32" spans="1:39">
      <c r="A32" s="42" t="s">
        <v>1</v>
      </c>
      <c r="B32" s="100" t="s">
        <v>14</v>
      </c>
      <c r="C32" s="43">
        <v>200.4</v>
      </c>
      <c r="D32" s="44">
        <v>218.8</v>
      </c>
      <c r="E32" s="45">
        <v>219.1</v>
      </c>
      <c r="F32" s="46" t="s">
        <v>13</v>
      </c>
      <c r="G32" s="47" t="s">
        <v>13</v>
      </c>
      <c r="H32" s="47">
        <v>11.5</v>
      </c>
      <c r="I32" s="47">
        <v>33.9</v>
      </c>
      <c r="J32" s="47">
        <v>130</v>
      </c>
      <c r="K32" s="47">
        <v>166.6</v>
      </c>
      <c r="L32" s="47">
        <v>207.9</v>
      </c>
      <c r="M32" s="47">
        <v>211.7</v>
      </c>
      <c r="N32" s="47">
        <v>210.8</v>
      </c>
      <c r="O32" s="47">
        <v>215.2</v>
      </c>
      <c r="P32" s="47">
        <v>216.9</v>
      </c>
      <c r="Q32" s="47">
        <v>216.3</v>
      </c>
      <c r="R32" s="47">
        <v>216.1</v>
      </c>
      <c r="S32" s="47">
        <v>223.9</v>
      </c>
      <c r="T32" s="47">
        <v>218.6</v>
      </c>
      <c r="U32" s="48">
        <v>214</v>
      </c>
      <c r="V32" s="134">
        <f t="shared" ref="V32:V43" si="8">IF(F32="&lt;5",0,F32/AVERAGE($C32:$E32))</f>
        <v>0</v>
      </c>
      <c r="W32" s="135">
        <f t="shared" si="7"/>
        <v>0</v>
      </c>
      <c r="X32" s="135">
        <f t="shared" si="7"/>
        <v>5.4049819833933886E-2</v>
      </c>
      <c r="Y32" s="135">
        <f t="shared" si="7"/>
        <v>0.1593294689017703</v>
      </c>
      <c r="Z32" s="135">
        <f t="shared" si="7"/>
        <v>0.61099796334012213</v>
      </c>
      <c r="AA32" s="135">
        <f t="shared" si="7"/>
        <v>0.7830173899420334</v>
      </c>
      <c r="AB32" s="135">
        <f t="shared" si="7"/>
        <v>0.97712674291085688</v>
      </c>
      <c r="AC32" s="135">
        <f t="shared" si="7"/>
        <v>0.994986683377722</v>
      </c>
      <c r="AD32" s="135">
        <f t="shared" si="7"/>
        <v>0.99075669747767503</v>
      </c>
      <c r="AE32" s="135">
        <f t="shared" si="7"/>
        <v>1.0114366285445715</v>
      </c>
      <c r="AF32" s="135">
        <f t="shared" si="7"/>
        <v>1.0194266019113269</v>
      </c>
      <c r="AG32" s="135">
        <f t="shared" si="7"/>
        <v>1.0166066113112957</v>
      </c>
      <c r="AH32" s="135">
        <f t="shared" si="7"/>
        <v>1.0156666144446185</v>
      </c>
      <c r="AI32" s="135">
        <f t="shared" si="7"/>
        <v>1.0523264922450257</v>
      </c>
      <c r="AJ32" s="135">
        <f t="shared" si="7"/>
        <v>1.0274165752780824</v>
      </c>
      <c r="AK32" s="136">
        <f t="shared" si="7"/>
        <v>1.0057966473445088</v>
      </c>
      <c r="AL32" s="137">
        <v>1.1000000000000001</v>
      </c>
      <c r="AM32" s="203">
        <v>10</v>
      </c>
    </row>
    <row r="33" spans="1:39">
      <c r="A33" s="42" t="s">
        <v>2</v>
      </c>
      <c r="B33" s="100" t="s">
        <v>14</v>
      </c>
      <c r="C33" s="43">
        <v>82.2</v>
      </c>
      <c r="D33" s="44">
        <v>90.9</v>
      </c>
      <c r="E33" s="45">
        <v>91.4</v>
      </c>
      <c r="F33" s="46" t="s">
        <v>13</v>
      </c>
      <c r="G33" s="47" t="s">
        <v>13</v>
      </c>
      <c r="H33" s="47" t="s">
        <v>13</v>
      </c>
      <c r="I33" s="47">
        <v>11.2</v>
      </c>
      <c r="J33" s="47">
        <v>47</v>
      </c>
      <c r="K33" s="47">
        <v>64.2</v>
      </c>
      <c r="L33" s="47">
        <v>79.900000000000006</v>
      </c>
      <c r="M33" s="47">
        <v>81.900000000000006</v>
      </c>
      <c r="N33" s="47">
        <v>82.2</v>
      </c>
      <c r="O33" s="47">
        <v>85.6</v>
      </c>
      <c r="P33" s="47">
        <v>86.9</v>
      </c>
      <c r="Q33" s="47">
        <v>88</v>
      </c>
      <c r="R33" s="47">
        <v>88.7</v>
      </c>
      <c r="S33" s="47">
        <v>91.3</v>
      </c>
      <c r="T33" s="47">
        <v>90.7</v>
      </c>
      <c r="U33" s="48">
        <v>87.9</v>
      </c>
      <c r="V33" s="134">
        <f t="shared" si="8"/>
        <v>0</v>
      </c>
      <c r="W33" s="135">
        <f t="shared" si="7"/>
        <v>0</v>
      </c>
      <c r="X33" s="135">
        <f t="shared" si="7"/>
        <v>0</v>
      </c>
      <c r="Y33" s="135">
        <f t="shared" si="7"/>
        <v>0.12703213610586009</v>
      </c>
      <c r="Z33" s="135">
        <f t="shared" si="7"/>
        <v>0.53308128544423439</v>
      </c>
      <c r="AA33" s="135">
        <f t="shared" si="7"/>
        <v>0.72816635160680532</v>
      </c>
      <c r="AB33" s="135">
        <f t="shared" si="7"/>
        <v>0.9062381852551985</v>
      </c>
      <c r="AC33" s="135">
        <f t="shared" si="7"/>
        <v>0.92892249527410209</v>
      </c>
      <c r="AD33" s="135">
        <f t="shared" si="7"/>
        <v>0.93232514177693759</v>
      </c>
      <c r="AE33" s="135">
        <f t="shared" si="7"/>
        <v>0.97088846880907365</v>
      </c>
      <c r="AF33" s="135">
        <f t="shared" si="7"/>
        <v>0.98563327032136105</v>
      </c>
      <c r="AG33" s="135">
        <f t="shared" si="7"/>
        <v>0.99810964083175802</v>
      </c>
      <c r="AH33" s="135">
        <f t="shared" si="7"/>
        <v>1.0060491493383743</v>
      </c>
      <c r="AI33" s="135">
        <f t="shared" si="7"/>
        <v>1.0355387523629489</v>
      </c>
      <c r="AJ33" s="135">
        <f t="shared" si="7"/>
        <v>1.0287334593572779</v>
      </c>
      <c r="AK33" s="136">
        <f t="shared" si="7"/>
        <v>0.99697542533081285</v>
      </c>
      <c r="AL33" s="137">
        <v>1.1399999999999999</v>
      </c>
      <c r="AM33" s="203">
        <v>10</v>
      </c>
    </row>
    <row r="34" spans="1:39">
      <c r="A34" s="42" t="s">
        <v>3</v>
      </c>
      <c r="B34" s="100" t="s">
        <v>14</v>
      </c>
      <c r="C34" s="43">
        <v>435</v>
      </c>
      <c r="D34" s="44">
        <v>484</v>
      </c>
      <c r="E34" s="45">
        <v>486.6</v>
      </c>
      <c r="F34" s="46" t="s">
        <v>13</v>
      </c>
      <c r="G34" s="47" t="s">
        <v>13</v>
      </c>
      <c r="H34" s="47">
        <v>19.399999999999999</v>
      </c>
      <c r="I34" s="47">
        <v>60.4</v>
      </c>
      <c r="J34" s="47">
        <v>253.4</v>
      </c>
      <c r="K34" s="47">
        <v>346</v>
      </c>
      <c r="L34" s="47">
        <v>430.9</v>
      </c>
      <c r="M34" s="47">
        <v>441.5</v>
      </c>
      <c r="N34" s="47">
        <v>443.4</v>
      </c>
      <c r="O34" s="47">
        <v>461.5</v>
      </c>
      <c r="P34" s="47">
        <v>468.4</v>
      </c>
      <c r="Q34" s="47">
        <v>474.5</v>
      </c>
      <c r="R34" s="47">
        <v>478.4</v>
      </c>
      <c r="S34" s="47">
        <v>492</v>
      </c>
      <c r="T34" s="47">
        <v>488.9</v>
      </c>
      <c r="U34" s="48">
        <v>474</v>
      </c>
      <c r="V34" s="134">
        <f t="shared" si="8"/>
        <v>0</v>
      </c>
      <c r="W34" s="135">
        <f t="shared" si="7"/>
        <v>0</v>
      </c>
      <c r="X34" s="135">
        <f t="shared" si="7"/>
        <v>4.1405805350028455E-2</v>
      </c>
      <c r="Y34" s="135">
        <f t="shared" si="7"/>
        <v>0.12891291974957314</v>
      </c>
      <c r="Z34" s="135">
        <f t="shared" si="7"/>
        <v>0.54083665338645426</v>
      </c>
      <c r="AA34" s="135">
        <f t="shared" si="7"/>
        <v>0.73847467273762102</v>
      </c>
      <c r="AB34" s="135">
        <f t="shared" si="7"/>
        <v>0.91967842914058051</v>
      </c>
      <c r="AC34" s="135">
        <f t="shared" si="7"/>
        <v>0.94230221969265804</v>
      </c>
      <c r="AD34" s="135">
        <f t="shared" si="7"/>
        <v>0.94635742743312468</v>
      </c>
      <c r="AE34" s="135">
        <f t="shared" si="7"/>
        <v>0.98498861696072859</v>
      </c>
      <c r="AF34" s="135">
        <f t="shared" si="7"/>
        <v>0.99971542401821289</v>
      </c>
      <c r="AG34" s="135">
        <f t="shared" si="7"/>
        <v>1.0127347751849745</v>
      </c>
      <c r="AH34" s="135">
        <f t="shared" si="7"/>
        <v>1.0210586226522482</v>
      </c>
      <c r="AI34" s="135">
        <f t="shared" si="7"/>
        <v>1.0500853727945363</v>
      </c>
      <c r="AJ34" s="135">
        <f t="shared" si="7"/>
        <v>1.0434689812179851</v>
      </c>
      <c r="AK34" s="136">
        <f t="shared" si="7"/>
        <v>1.0116676152532726</v>
      </c>
      <c r="AL34" s="137">
        <v>1.1399999999999999</v>
      </c>
      <c r="AM34" s="203">
        <v>10</v>
      </c>
    </row>
    <row r="35" spans="1:39">
      <c r="A35" s="42" t="s">
        <v>4</v>
      </c>
      <c r="B35" s="100" t="s">
        <v>14</v>
      </c>
      <c r="C35" s="43">
        <v>377</v>
      </c>
      <c r="D35" s="44">
        <v>415.5</v>
      </c>
      <c r="E35" s="45">
        <v>418.7</v>
      </c>
      <c r="F35" s="46" t="s">
        <v>13</v>
      </c>
      <c r="G35" s="47" t="s">
        <v>13</v>
      </c>
      <c r="H35" s="47">
        <v>20.6</v>
      </c>
      <c r="I35" s="47">
        <v>61.7</v>
      </c>
      <c r="J35" s="47">
        <v>235.9</v>
      </c>
      <c r="K35" s="47">
        <v>305.2</v>
      </c>
      <c r="L35" s="47">
        <v>371.2</v>
      </c>
      <c r="M35" s="47">
        <v>378.9</v>
      </c>
      <c r="N35" s="47">
        <v>380.9</v>
      </c>
      <c r="O35" s="47">
        <v>394.7</v>
      </c>
      <c r="P35" s="47">
        <v>405.2</v>
      </c>
      <c r="Q35" s="47">
        <v>410.4</v>
      </c>
      <c r="R35" s="47">
        <v>410.6</v>
      </c>
      <c r="S35" s="47">
        <v>422.4</v>
      </c>
      <c r="T35" s="47">
        <v>415.5</v>
      </c>
      <c r="U35" s="48">
        <v>404.7</v>
      </c>
      <c r="V35" s="134">
        <f t="shared" si="8"/>
        <v>0</v>
      </c>
      <c r="W35" s="135">
        <f t="shared" si="7"/>
        <v>0</v>
      </c>
      <c r="X35" s="135">
        <f t="shared" si="7"/>
        <v>5.1023778071334215E-2</v>
      </c>
      <c r="Y35" s="135">
        <f t="shared" si="7"/>
        <v>0.15282364597093792</v>
      </c>
      <c r="Z35" s="135">
        <f t="shared" si="7"/>
        <v>0.58429656538969621</v>
      </c>
      <c r="AA35" s="135">
        <f t="shared" si="7"/>
        <v>0.75594451783355343</v>
      </c>
      <c r="AB35" s="135">
        <f t="shared" si="7"/>
        <v>0.91941875825627473</v>
      </c>
      <c r="AC35" s="135">
        <f t="shared" si="7"/>
        <v>0.93849075297225881</v>
      </c>
      <c r="AD35" s="135">
        <f t="shared" si="7"/>
        <v>0.94344451783355343</v>
      </c>
      <c r="AE35" s="135">
        <f t="shared" si="7"/>
        <v>0.97762549537648602</v>
      </c>
      <c r="AF35" s="135">
        <f t="shared" si="7"/>
        <v>1.0036327608982827</v>
      </c>
      <c r="AG35" s="135">
        <f t="shared" si="7"/>
        <v>1.0165125495376486</v>
      </c>
      <c r="AH35" s="135">
        <f t="shared" si="7"/>
        <v>1.0170079260237781</v>
      </c>
      <c r="AI35" s="135">
        <f t="shared" si="7"/>
        <v>1.0462351387054161</v>
      </c>
      <c r="AJ35" s="135">
        <f t="shared" si="7"/>
        <v>1.0291446499339498</v>
      </c>
      <c r="AK35" s="136">
        <f t="shared" si="7"/>
        <v>1.002394319682959</v>
      </c>
      <c r="AL35" s="137">
        <v>1.1299999999999999</v>
      </c>
      <c r="AM35" s="203">
        <v>10</v>
      </c>
    </row>
    <row r="36" spans="1:39">
      <c r="A36" s="42" t="s">
        <v>7</v>
      </c>
      <c r="B36" s="100" t="s">
        <v>14</v>
      </c>
      <c r="C36" s="43">
        <v>87</v>
      </c>
      <c r="D36" s="44">
        <v>93.6</v>
      </c>
      <c r="E36" s="45">
        <v>98.1</v>
      </c>
      <c r="F36" s="46" t="s">
        <v>13</v>
      </c>
      <c r="G36" s="47" t="s">
        <v>13</v>
      </c>
      <c r="H36" s="47" t="s">
        <v>13</v>
      </c>
      <c r="I36" s="47">
        <v>13.1</v>
      </c>
      <c r="J36" s="47">
        <v>52</v>
      </c>
      <c r="K36" s="47">
        <v>68.5</v>
      </c>
      <c r="L36" s="47">
        <v>83.1</v>
      </c>
      <c r="M36" s="47">
        <v>85.3</v>
      </c>
      <c r="N36" s="47">
        <v>85.3</v>
      </c>
      <c r="O36" s="47">
        <v>89.4</v>
      </c>
      <c r="P36" s="47">
        <v>92.7</v>
      </c>
      <c r="Q36" s="47">
        <v>96.2</v>
      </c>
      <c r="R36" s="47">
        <v>96.5</v>
      </c>
      <c r="S36" s="47">
        <v>97.2</v>
      </c>
      <c r="T36" s="47">
        <v>94.4</v>
      </c>
      <c r="U36" s="48">
        <v>91.4</v>
      </c>
      <c r="V36" s="134">
        <f t="shared" si="8"/>
        <v>0</v>
      </c>
      <c r="W36" s="135">
        <f t="shared" si="7"/>
        <v>0</v>
      </c>
      <c r="X36" s="135">
        <f t="shared" si="7"/>
        <v>0</v>
      </c>
      <c r="Y36" s="135">
        <f t="shared" si="7"/>
        <v>0.14101184068891282</v>
      </c>
      <c r="Z36" s="135">
        <f t="shared" si="7"/>
        <v>0.55974165769644779</v>
      </c>
      <c r="AA36" s="135">
        <f t="shared" si="7"/>
        <v>0.73735199138858998</v>
      </c>
      <c r="AB36" s="135">
        <f t="shared" si="7"/>
        <v>0.89451022604951558</v>
      </c>
      <c r="AC36" s="135">
        <f t="shared" si="7"/>
        <v>0.91819160387513465</v>
      </c>
      <c r="AD36" s="135">
        <f t="shared" si="7"/>
        <v>0.91819160387513465</v>
      </c>
      <c r="AE36" s="135">
        <f t="shared" si="7"/>
        <v>0.96232508073196998</v>
      </c>
      <c r="AF36" s="135">
        <f t="shared" si="7"/>
        <v>0.99784714747039838</v>
      </c>
      <c r="AG36" s="135">
        <f t="shared" si="7"/>
        <v>1.0355220667384286</v>
      </c>
      <c r="AH36" s="135">
        <f t="shared" si="7"/>
        <v>1.038751345532831</v>
      </c>
      <c r="AI36" s="135">
        <f t="shared" si="7"/>
        <v>1.0462863293864371</v>
      </c>
      <c r="AJ36" s="135">
        <f t="shared" si="7"/>
        <v>1.016146393972013</v>
      </c>
      <c r="AK36" s="136">
        <f t="shared" si="7"/>
        <v>0.98385360602798722</v>
      </c>
      <c r="AL36" s="137">
        <v>1.1299999999999999</v>
      </c>
      <c r="AM36" s="203">
        <v>10</v>
      </c>
    </row>
    <row r="37" spans="1:39">
      <c r="A37" s="42" t="s">
        <v>6</v>
      </c>
      <c r="B37" s="100" t="s">
        <v>14</v>
      </c>
      <c r="C37" s="43">
        <v>148.19999999999999</v>
      </c>
      <c r="D37" s="44">
        <v>161.4</v>
      </c>
      <c r="E37" s="45">
        <v>166.1</v>
      </c>
      <c r="F37" s="46" t="s">
        <v>13</v>
      </c>
      <c r="G37" s="47" t="s">
        <v>13</v>
      </c>
      <c r="H37" s="47">
        <v>5.6</v>
      </c>
      <c r="I37" s="47">
        <v>18.7</v>
      </c>
      <c r="J37" s="47">
        <v>78.900000000000006</v>
      </c>
      <c r="K37" s="47">
        <v>109.8</v>
      </c>
      <c r="L37" s="47">
        <v>136.5</v>
      </c>
      <c r="M37" s="47">
        <v>140.9</v>
      </c>
      <c r="N37" s="47">
        <v>142.19999999999999</v>
      </c>
      <c r="O37" s="47">
        <v>148.80000000000001</v>
      </c>
      <c r="P37" s="47">
        <v>153.1</v>
      </c>
      <c r="Q37" s="47">
        <v>158.9</v>
      </c>
      <c r="R37" s="47">
        <v>160</v>
      </c>
      <c r="S37" s="47">
        <v>163.4</v>
      </c>
      <c r="T37" s="47">
        <v>161.9</v>
      </c>
      <c r="U37" s="48">
        <v>154.4</v>
      </c>
      <c r="V37" s="134">
        <f t="shared" si="8"/>
        <v>0</v>
      </c>
      <c r="W37" s="135">
        <f t="shared" si="7"/>
        <v>0</v>
      </c>
      <c r="X37" s="135">
        <f t="shared" si="7"/>
        <v>3.5316375867143153E-2</v>
      </c>
      <c r="Y37" s="135">
        <f t="shared" si="7"/>
        <v>0.11793146941349587</v>
      </c>
      <c r="Z37" s="135">
        <f t="shared" si="7"/>
        <v>0.4975825099852848</v>
      </c>
      <c r="AA37" s="135">
        <f t="shared" si="7"/>
        <v>0.6924532268236282</v>
      </c>
      <c r="AB37" s="135">
        <f t="shared" si="7"/>
        <v>0.86083666176161433</v>
      </c>
      <c r="AC37" s="135">
        <f t="shared" si="7"/>
        <v>0.888585242800084</v>
      </c>
      <c r="AD37" s="135">
        <f t="shared" si="7"/>
        <v>0.89678368719781354</v>
      </c>
      <c r="AE37" s="135">
        <f t="shared" si="7"/>
        <v>0.93840655875551815</v>
      </c>
      <c r="AF37" s="135">
        <f t="shared" si="7"/>
        <v>0.96552449022493148</v>
      </c>
      <c r="AG37" s="135">
        <f t="shared" si="7"/>
        <v>1.0021021652301869</v>
      </c>
      <c r="AH37" s="135">
        <f t="shared" si="7"/>
        <v>1.0090393104898043</v>
      </c>
      <c r="AI37" s="135">
        <f t="shared" si="7"/>
        <v>1.0304813958377128</v>
      </c>
      <c r="AJ37" s="135">
        <f t="shared" si="7"/>
        <v>1.0210216523018707</v>
      </c>
      <c r="AK37" s="136">
        <f t="shared" si="7"/>
        <v>0.97372293462266124</v>
      </c>
      <c r="AL37" s="137">
        <v>1.1599999999999999</v>
      </c>
      <c r="AM37" s="203">
        <v>10</v>
      </c>
    </row>
    <row r="38" spans="1:39">
      <c r="A38" s="49" t="s">
        <v>5</v>
      </c>
      <c r="B38" s="101" t="s">
        <v>14</v>
      </c>
      <c r="C38" s="50">
        <v>52.2</v>
      </c>
      <c r="D38" s="51">
        <v>56.5</v>
      </c>
      <c r="E38" s="52">
        <v>57.9</v>
      </c>
      <c r="F38" s="53" t="s">
        <v>13</v>
      </c>
      <c r="G38" s="54" t="s">
        <v>13</v>
      </c>
      <c r="H38" s="54" t="s">
        <v>13</v>
      </c>
      <c r="I38" s="54">
        <v>5.6</v>
      </c>
      <c r="J38" s="54">
        <v>25.9</v>
      </c>
      <c r="K38" s="54">
        <v>37.6</v>
      </c>
      <c r="L38" s="54">
        <v>47.8</v>
      </c>
      <c r="M38" s="54">
        <v>49.2</v>
      </c>
      <c r="N38" s="54">
        <v>49.5</v>
      </c>
      <c r="O38" s="54">
        <v>52.4</v>
      </c>
      <c r="P38" s="54">
        <v>53.3</v>
      </c>
      <c r="Q38" s="54">
        <v>55.2</v>
      </c>
      <c r="R38" s="54">
        <v>55.9</v>
      </c>
      <c r="S38" s="54">
        <v>56.7</v>
      </c>
      <c r="T38" s="54">
        <v>56.6</v>
      </c>
      <c r="U38" s="55">
        <v>52.8</v>
      </c>
      <c r="V38" s="138">
        <f t="shared" si="8"/>
        <v>0</v>
      </c>
      <c r="W38" s="139">
        <f t="shared" si="7"/>
        <v>0</v>
      </c>
      <c r="X38" s="139">
        <f t="shared" si="7"/>
        <v>0</v>
      </c>
      <c r="Y38" s="139">
        <f t="shared" si="7"/>
        <v>0.10084033613445378</v>
      </c>
      <c r="Z38" s="139">
        <f t="shared" si="7"/>
        <v>0.46638655462184875</v>
      </c>
      <c r="AA38" s="139">
        <f t="shared" si="7"/>
        <v>0.67707082833133259</v>
      </c>
      <c r="AB38" s="139">
        <f t="shared" si="7"/>
        <v>0.86074429771908756</v>
      </c>
      <c r="AC38" s="139">
        <f t="shared" si="7"/>
        <v>0.88595438175270114</v>
      </c>
      <c r="AD38" s="139">
        <f t="shared" si="7"/>
        <v>0.89135654261704689</v>
      </c>
      <c r="AE38" s="139">
        <f t="shared" si="7"/>
        <v>0.943577430972389</v>
      </c>
      <c r="AF38" s="139">
        <f t="shared" si="7"/>
        <v>0.95978391356542614</v>
      </c>
      <c r="AG38" s="139">
        <f t="shared" si="7"/>
        <v>0.99399759903961593</v>
      </c>
      <c r="AH38" s="139">
        <f t="shared" si="7"/>
        <v>1.0066026410564226</v>
      </c>
      <c r="AI38" s="139">
        <f t="shared" si="7"/>
        <v>1.0210084033613447</v>
      </c>
      <c r="AJ38" s="139">
        <f t="shared" si="7"/>
        <v>1.0192076830732293</v>
      </c>
      <c r="AK38" s="140">
        <f t="shared" si="7"/>
        <v>0.95078031212484992</v>
      </c>
      <c r="AL38" s="141">
        <v>1.1599999999999999</v>
      </c>
      <c r="AM38" s="207">
        <v>10</v>
      </c>
    </row>
    <row r="39" spans="1:39">
      <c r="A39" s="58" t="s">
        <v>9</v>
      </c>
      <c r="B39" s="102" t="s">
        <v>14</v>
      </c>
      <c r="C39" s="59">
        <v>723.5</v>
      </c>
      <c r="D39" s="60">
        <v>748.8</v>
      </c>
      <c r="E39" s="61">
        <v>797.1</v>
      </c>
      <c r="F39" s="62" t="s">
        <v>13</v>
      </c>
      <c r="G39" s="63" t="s">
        <v>13</v>
      </c>
      <c r="H39" s="63">
        <v>42.4</v>
      </c>
      <c r="I39" s="63">
        <v>140</v>
      </c>
      <c r="J39" s="63">
        <v>471.9</v>
      </c>
      <c r="K39" s="63">
        <v>590.20000000000005</v>
      </c>
      <c r="L39" s="63">
        <v>683.4</v>
      </c>
      <c r="M39" s="63">
        <v>696.9</v>
      </c>
      <c r="N39" s="63">
        <v>700.8</v>
      </c>
      <c r="O39" s="63">
        <v>730.4</v>
      </c>
      <c r="P39" s="63">
        <v>780.9</v>
      </c>
      <c r="Q39" s="63">
        <v>816.8</v>
      </c>
      <c r="R39" s="63">
        <v>792.1</v>
      </c>
      <c r="S39" s="63">
        <v>814.1</v>
      </c>
      <c r="T39" s="63">
        <v>778.8</v>
      </c>
      <c r="U39" s="64">
        <v>757.2</v>
      </c>
      <c r="V39" s="142">
        <f t="shared" si="8"/>
        <v>0</v>
      </c>
      <c r="W39" s="143">
        <f t="shared" si="7"/>
        <v>0</v>
      </c>
      <c r="X39" s="143">
        <f t="shared" si="7"/>
        <v>5.6050057283863572E-2</v>
      </c>
      <c r="Y39" s="143">
        <f t="shared" si="7"/>
        <v>0.18507094386181369</v>
      </c>
      <c r="Z39" s="143">
        <f t="shared" si="7"/>
        <v>0.62382127434564194</v>
      </c>
      <c r="AA39" s="143">
        <f t="shared" si="7"/>
        <v>0.78020622190887468</v>
      </c>
      <c r="AB39" s="143">
        <f t="shared" si="7"/>
        <v>0.90341059310831051</v>
      </c>
      <c r="AC39" s="143">
        <f t="shared" si="7"/>
        <v>0.92125671983784252</v>
      </c>
      <c r="AD39" s="143">
        <f t="shared" si="7"/>
        <v>0.92641226755970729</v>
      </c>
      <c r="AE39" s="143">
        <f t="shared" si="7"/>
        <v>0.96554155283334797</v>
      </c>
      <c r="AF39" s="143">
        <f t="shared" si="7"/>
        <v>1.0322992861549307</v>
      </c>
      <c r="AG39" s="143">
        <f t="shared" si="7"/>
        <v>1.0797567639023529</v>
      </c>
      <c r="AH39" s="143">
        <f t="shared" si="7"/>
        <v>1.0471049616638759</v>
      </c>
      <c r="AI39" s="143">
        <f t="shared" si="7"/>
        <v>1.0761875385564466</v>
      </c>
      <c r="AJ39" s="143">
        <f t="shared" si="7"/>
        <v>1.0295232219970034</v>
      </c>
      <c r="AK39" s="144">
        <f t="shared" si="7"/>
        <v>1.0009694192297525</v>
      </c>
      <c r="AL39" s="145">
        <v>1.0900000000000001</v>
      </c>
      <c r="AM39" s="203">
        <v>10</v>
      </c>
    </row>
    <row r="40" spans="1:39">
      <c r="A40" s="58" t="s">
        <v>8</v>
      </c>
      <c r="B40" s="102" t="s">
        <v>14</v>
      </c>
      <c r="C40" s="59">
        <v>33</v>
      </c>
      <c r="D40" s="60">
        <v>35.299999999999997</v>
      </c>
      <c r="E40" s="61">
        <v>36.299999999999997</v>
      </c>
      <c r="F40" s="62" t="s">
        <v>13</v>
      </c>
      <c r="G40" s="63" t="s">
        <v>13</v>
      </c>
      <c r="H40" s="63" t="s">
        <v>13</v>
      </c>
      <c r="I40" s="63" t="s">
        <v>13</v>
      </c>
      <c r="J40" s="63">
        <v>18.2</v>
      </c>
      <c r="K40" s="63">
        <v>24.7</v>
      </c>
      <c r="L40" s="63">
        <v>30.4</v>
      </c>
      <c r="M40" s="63">
        <v>30.8</v>
      </c>
      <c r="N40" s="63">
        <v>31.7</v>
      </c>
      <c r="O40" s="63">
        <v>33.200000000000003</v>
      </c>
      <c r="P40" s="63">
        <v>34.700000000000003</v>
      </c>
      <c r="Q40" s="63">
        <v>35.799999999999997</v>
      </c>
      <c r="R40" s="63">
        <v>36.200000000000003</v>
      </c>
      <c r="S40" s="63">
        <v>36.6</v>
      </c>
      <c r="T40" s="63">
        <v>35.9</v>
      </c>
      <c r="U40" s="64">
        <v>34.799999999999997</v>
      </c>
      <c r="V40" s="142">
        <f t="shared" si="8"/>
        <v>0</v>
      </c>
      <c r="W40" s="143">
        <f t="shared" si="7"/>
        <v>0</v>
      </c>
      <c r="X40" s="143">
        <f t="shared" si="7"/>
        <v>0</v>
      </c>
      <c r="Y40" s="143">
        <f t="shared" si="7"/>
        <v>0</v>
      </c>
      <c r="Z40" s="143">
        <f t="shared" si="7"/>
        <v>0.52198852772466542</v>
      </c>
      <c r="AA40" s="143">
        <f t="shared" si="7"/>
        <v>0.70841300191204581</v>
      </c>
      <c r="AB40" s="143">
        <f t="shared" si="7"/>
        <v>0.87189292543021024</v>
      </c>
      <c r="AC40" s="143">
        <f t="shared" si="7"/>
        <v>0.88336520076481839</v>
      </c>
      <c r="AD40" s="143">
        <f t="shared" si="7"/>
        <v>0.90917782026768634</v>
      </c>
      <c r="AE40" s="143">
        <f t="shared" si="7"/>
        <v>0.95219885277246663</v>
      </c>
      <c r="AF40" s="143">
        <f t="shared" si="7"/>
        <v>0.9952198852772467</v>
      </c>
      <c r="AG40" s="143">
        <f t="shared" si="7"/>
        <v>1.0267686424474187</v>
      </c>
      <c r="AH40" s="143">
        <f t="shared" si="7"/>
        <v>1.0382409177820269</v>
      </c>
      <c r="AI40" s="143">
        <f t="shared" si="7"/>
        <v>1.0497131931166348</v>
      </c>
      <c r="AJ40" s="143">
        <f t="shared" si="7"/>
        <v>1.0296367112810707</v>
      </c>
      <c r="AK40" s="144">
        <f t="shared" si="7"/>
        <v>0.99808795411089857</v>
      </c>
      <c r="AL40" s="145">
        <v>1.1499999999999999</v>
      </c>
      <c r="AM40" s="203">
        <v>10</v>
      </c>
    </row>
    <row r="41" spans="1:39">
      <c r="A41" s="58" t="s">
        <v>10</v>
      </c>
      <c r="B41" s="102" t="s">
        <v>14</v>
      </c>
      <c r="C41" s="59">
        <v>2795.2220000000002</v>
      </c>
      <c r="D41" s="60">
        <v>2966.5390000000002</v>
      </c>
      <c r="E41" s="61">
        <v>3114.1979999999999</v>
      </c>
      <c r="F41" s="62" t="s">
        <v>13</v>
      </c>
      <c r="G41" s="63">
        <v>5.3</v>
      </c>
      <c r="H41" s="63">
        <v>140.30000000000001</v>
      </c>
      <c r="I41" s="63">
        <v>449.9</v>
      </c>
      <c r="J41" s="63">
        <v>1625.2</v>
      </c>
      <c r="K41" s="63">
        <v>2154.6999999999998</v>
      </c>
      <c r="L41" s="63">
        <v>2499.1999999999998</v>
      </c>
      <c r="M41" s="63">
        <v>2535.5</v>
      </c>
      <c r="N41" s="63">
        <v>2586.3000000000002</v>
      </c>
      <c r="O41" s="63">
        <v>2769.2</v>
      </c>
      <c r="P41" s="63">
        <v>2993</v>
      </c>
      <c r="Q41" s="63">
        <v>3253.7</v>
      </c>
      <c r="R41" s="63">
        <v>3097.3</v>
      </c>
      <c r="S41" s="63">
        <v>3211.1</v>
      </c>
      <c r="T41" s="63">
        <v>3081.3</v>
      </c>
      <c r="U41" s="64">
        <v>2962.7</v>
      </c>
      <c r="V41" s="142">
        <f t="shared" si="8"/>
        <v>0</v>
      </c>
      <c r="W41" s="143">
        <f t="shared" si="7"/>
        <v>1.7913557284345272E-3</v>
      </c>
      <c r="X41" s="143">
        <f t="shared" si="7"/>
        <v>4.7420228056483812E-2</v>
      </c>
      <c r="Y41" s="143">
        <f t="shared" si="7"/>
        <v>0.15206244192881016</v>
      </c>
      <c r="Z41" s="143">
        <f t="shared" si="7"/>
        <v>0.54930402450033844</v>
      </c>
      <c r="AA41" s="143">
        <f t="shared" si="7"/>
        <v>0.72827060152035394</v>
      </c>
      <c r="AB41" s="143">
        <f t="shared" si="7"/>
        <v>0.84470872386859819</v>
      </c>
      <c r="AC41" s="143">
        <f t="shared" si="7"/>
        <v>0.85697782065014039</v>
      </c>
      <c r="AD41" s="143">
        <f t="shared" si="7"/>
        <v>0.87414779631136197</v>
      </c>
      <c r="AE41" s="143">
        <f t="shared" si="7"/>
        <v>0.93596646852469678</v>
      </c>
      <c r="AF41" s="143">
        <f t="shared" si="7"/>
        <v>1.0116089990951962</v>
      </c>
      <c r="AG41" s="143">
        <f t="shared" si="7"/>
        <v>1.0997234214353624</v>
      </c>
      <c r="AH41" s="143">
        <f t="shared" si="7"/>
        <v>1.0468615278642004</v>
      </c>
      <c r="AI41" s="143">
        <f t="shared" si="7"/>
        <v>1.0853249772785114</v>
      </c>
      <c r="AJ41" s="143">
        <f t="shared" si="7"/>
        <v>1.0414536615142094</v>
      </c>
      <c r="AK41" s="144">
        <f t="shared" si="7"/>
        <v>1.0013678521949008</v>
      </c>
      <c r="AL41" s="145">
        <v>1.1399999999999999</v>
      </c>
      <c r="AM41" s="203">
        <v>2</v>
      </c>
    </row>
    <row r="42" spans="1:39">
      <c r="A42" s="58" t="s">
        <v>11</v>
      </c>
      <c r="B42" s="102" t="s">
        <v>14</v>
      </c>
      <c r="C42" s="59">
        <v>185.46</v>
      </c>
      <c r="D42" s="60">
        <v>189.816</v>
      </c>
      <c r="E42" s="61">
        <v>205.61199999999999</v>
      </c>
      <c r="F42" s="62" t="s">
        <v>13</v>
      </c>
      <c r="G42" s="63" t="s">
        <v>13</v>
      </c>
      <c r="H42" s="63">
        <v>5.4</v>
      </c>
      <c r="I42" s="63">
        <v>17.5</v>
      </c>
      <c r="J42" s="63">
        <v>72.3</v>
      </c>
      <c r="K42" s="63">
        <v>114.9</v>
      </c>
      <c r="L42" s="63">
        <v>147.69999999999999</v>
      </c>
      <c r="M42" s="63">
        <v>151.19999999999999</v>
      </c>
      <c r="N42" s="63">
        <v>153.4</v>
      </c>
      <c r="O42" s="63">
        <v>166.7</v>
      </c>
      <c r="P42" s="63">
        <v>181</v>
      </c>
      <c r="Q42" s="63">
        <v>202.1</v>
      </c>
      <c r="R42" s="63">
        <v>194.4</v>
      </c>
      <c r="S42" s="63">
        <v>201.1</v>
      </c>
      <c r="T42" s="63">
        <v>193.7</v>
      </c>
      <c r="U42" s="64">
        <v>186.3</v>
      </c>
      <c r="V42" s="142">
        <f t="shared" si="8"/>
        <v>0</v>
      </c>
      <c r="W42" s="143">
        <f t="shared" si="7"/>
        <v>0</v>
      </c>
      <c r="X42" s="143">
        <f t="shared" si="7"/>
        <v>2.7888336477944115E-2</v>
      </c>
      <c r="Y42" s="143">
        <f t="shared" si="7"/>
        <v>9.0378868215559627E-2</v>
      </c>
      <c r="Z42" s="143">
        <f t="shared" si="7"/>
        <v>0.37339383839914059</v>
      </c>
      <c r="AA42" s="143">
        <f t="shared" si="7"/>
        <v>0.5934018261695887</v>
      </c>
      <c r="AB42" s="143">
        <f t="shared" si="7"/>
        <v>0.76279764773932313</v>
      </c>
      <c r="AC42" s="143">
        <f t="shared" si="7"/>
        <v>0.7808734213824351</v>
      </c>
      <c r="AD42" s="143">
        <f t="shared" si="7"/>
        <v>0.79223533624381981</v>
      </c>
      <c r="AE42" s="143">
        <f t="shared" si="7"/>
        <v>0.86092327608764507</v>
      </c>
      <c r="AF42" s="143">
        <f t="shared" si="7"/>
        <v>0.93477572268664522</v>
      </c>
      <c r="AG42" s="143">
        <f t="shared" si="7"/>
        <v>1.0437468152208342</v>
      </c>
      <c r="AH42" s="143">
        <f t="shared" si="7"/>
        <v>1.003980113205988</v>
      </c>
      <c r="AI42" s="143">
        <f t="shared" si="7"/>
        <v>1.0385823084656594</v>
      </c>
      <c r="AJ42" s="143">
        <f t="shared" si="7"/>
        <v>1.0003649584773657</v>
      </c>
      <c r="AK42" s="144">
        <f t="shared" si="7"/>
        <v>0.96214760848907199</v>
      </c>
      <c r="AL42" s="145">
        <v>1.2</v>
      </c>
      <c r="AM42" s="203">
        <v>2</v>
      </c>
    </row>
    <row r="43" spans="1:39" ht="15.75" thickBot="1">
      <c r="A43" s="58" t="s">
        <v>12</v>
      </c>
      <c r="B43" s="102" t="s">
        <v>14</v>
      </c>
      <c r="C43" s="59">
        <v>172.97900000000001</v>
      </c>
      <c r="D43" s="60">
        <v>181.98</v>
      </c>
      <c r="E43" s="61">
        <v>193.67699999999999</v>
      </c>
      <c r="F43" s="62" t="s">
        <v>13</v>
      </c>
      <c r="G43" s="63" t="s">
        <v>13</v>
      </c>
      <c r="H43" s="63" t="s">
        <v>13</v>
      </c>
      <c r="I43" s="63">
        <v>12.6</v>
      </c>
      <c r="J43" s="63">
        <v>60</v>
      </c>
      <c r="K43" s="63">
        <v>95.2</v>
      </c>
      <c r="L43" s="63">
        <v>128.4</v>
      </c>
      <c r="M43" s="63">
        <v>155.69999999999999</v>
      </c>
      <c r="N43" s="63">
        <v>157.5</v>
      </c>
      <c r="O43" s="63">
        <v>168.7</v>
      </c>
      <c r="P43" s="63">
        <v>175.2</v>
      </c>
      <c r="Q43" s="63">
        <v>174.8</v>
      </c>
      <c r="R43" s="63">
        <v>193.7</v>
      </c>
      <c r="S43" s="63">
        <v>187.1</v>
      </c>
      <c r="T43" s="63">
        <v>178.5</v>
      </c>
      <c r="U43" s="64">
        <v>181.4</v>
      </c>
      <c r="V43" s="146">
        <f t="shared" si="8"/>
        <v>0</v>
      </c>
      <c r="W43" s="147">
        <f t="shared" si="7"/>
        <v>0</v>
      </c>
      <c r="X43" s="147">
        <f t="shared" si="7"/>
        <v>0</v>
      </c>
      <c r="Y43" s="147">
        <f t="shared" si="7"/>
        <v>6.8898140114757325E-2</v>
      </c>
      <c r="Z43" s="147">
        <f t="shared" si="7"/>
        <v>0.32808638149884445</v>
      </c>
      <c r="AA43" s="147">
        <f t="shared" si="7"/>
        <v>0.52056372531149986</v>
      </c>
      <c r="AB43" s="147">
        <f t="shared" si="7"/>
        <v>0.70210485640752718</v>
      </c>
      <c r="AC43" s="147">
        <f t="shared" si="7"/>
        <v>0.85138415998950123</v>
      </c>
      <c r="AD43" s="147">
        <f t="shared" si="7"/>
        <v>0.8612267514344667</v>
      </c>
      <c r="AE43" s="147">
        <f t="shared" si="7"/>
        <v>0.92246954264758418</v>
      </c>
      <c r="AF43" s="147">
        <f t="shared" si="7"/>
        <v>0.95801223397662572</v>
      </c>
      <c r="AG43" s="147">
        <f t="shared" si="7"/>
        <v>0.95582499143330024</v>
      </c>
      <c r="AH43" s="147">
        <f t="shared" si="7"/>
        <v>1.0591722016054361</v>
      </c>
      <c r="AI43" s="147">
        <f t="shared" si="7"/>
        <v>1.0230826996405633</v>
      </c>
      <c r="AJ43" s="147">
        <f t="shared" si="7"/>
        <v>0.97605698495906223</v>
      </c>
      <c r="AK43" s="148">
        <f t="shared" si="7"/>
        <v>0.99191449339817306</v>
      </c>
      <c r="AL43" s="149">
        <v>1.3</v>
      </c>
      <c r="AM43" s="203">
        <v>0.3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9">G44</f>
        <v>72.5</v>
      </c>
      <c r="X44" s="17">
        <f t="shared" si="9"/>
        <v>112.5</v>
      </c>
      <c r="Y44" s="17">
        <f t="shared" si="9"/>
        <v>132.5</v>
      </c>
      <c r="Z44" s="17">
        <f t="shared" si="9"/>
        <v>162.5</v>
      </c>
      <c r="AA44" s="17">
        <f t="shared" si="9"/>
        <v>182.5</v>
      </c>
      <c r="AB44" s="17">
        <f t="shared" si="9"/>
        <v>222.5</v>
      </c>
      <c r="AC44" s="17">
        <f t="shared" si="9"/>
        <v>242.5</v>
      </c>
      <c r="AD44" s="17">
        <f t="shared" si="9"/>
        <v>272.5</v>
      </c>
      <c r="AE44" s="17">
        <f t="shared" si="9"/>
        <v>292.5</v>
      </c>
      <c r="AF44" s="17">
        <f t="shared" si="9"/>
        <v>332.5</v>
      </c>
      <c r="AG44" s="17">
        <f t="shared" si="9"/>
        <v>382.5</v>
      </c>
      <c r="AH44" s="17">
        <f t="shared" si="9"/>
        <v>422.5</v>
      </c>
      <c r="AI44" s="17">
        <f t="shared" si="9"/>
        <v>482.5</v>
      </c>
      <c r="AJ44" s="17">
        <f t="shared" si="9"/>
        <v>542.5</v>
      </c>
      <c r="AK44" s="18">
        <f t="shared" si="9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80.5</v>
      </c>
      <c r="D45" s="10">
        <v>80.5</v>
      </c>
      <c r="E45" s="11">
        <v>82.5</v>
      </c>
      <c r="F45" s="12" t="s">
        <v>13</v>
      </c>
      <c r="G45" s="13" t="s">
        <v>13</v>
      </c>
      <c r="H45" s="13" t="s">
        <v>13</v>
      </c>
      <c r="I45" s="13" t="s">
        <v>13</v>
      </c>
      <c r="J45" s="13">
        <v>16.899999999999999</v>
      </c>
      <c r="K45" s="13">
        <v>31.5</v>
      </c>
      <c r="L45" s="13">
        <v>50.1</v>
      </c>
      <c r="M45" s="13">
        <v>52</v>
      </c>
      <c r="N45" s="13">
        <v>52.2</v>
      </c>
      <c r="O45" s="13">
        <v>57.6</v>
      </c>
      <c r="P45" s="13">
        <v>65.900000000000006</v>
      </c>
      <c r="Q45" s="13">
        <v>71.5</v>
      </c>
      <c r="R45" s="13">
        <v>71.5</v>
      </c>
      <c r="S45" s="13">
        <v>70.099999999999994</v>
      </c>
      <c r="T45" s="13">
        <v>81</v>
      </c>
      <c r="U45" s="14">
        <v>80.3</v>
      </c>
      <c r="V45" s="150">
        <f t="shared" ref="V45:AK49" si="10">IF(F45="&lt;5",0,F45/AVERAGE($C45:$E45))</f>
        <v>0</v>
      </c>
      <c r="W45" s="151">
        <f t="shared" si="10"/>
        <v>0</v>
      </c>
      <c r="X45" s="151">
        <f t="shared" si="10"/>
        <v>0</v>
      </c>
      <c r="Y45" s="151">
        <f t="shared" si="10"/>
        <v>0</v>
      </c>
      <c r="Z45" s="151">
        <f t="shared" si="10"/>
        <v>0.20821355236139627</v>
      </c>
      <c r="AA45" s="151">
        <f t="shared" si="10"/>
        <v>0.38809034907597534</v>
      </c>
      <c r="AB45" s="151">
        <f t="shared" si="10"/>
        <v>0.61724845995893218</v>
      </c>
      <c r="AC45" s="151">
        <f t="shared" si="10"/>
        <v>0.64065708418891165</v>
      </c>
      <c r="AD45" s="151">
        <f t="shared" si="10"/>
        <v>0.6431211498973306</v>
      </c>
      <c r="AE45" s="151">
        <f t="shared" si="10"/>
        <v>0.70965092402464058</v>
      </c>
      <c r="AF45" s="151">
        <f t="shared" si="10"/>
        <v>0.81190965092402467</v>
      </c>
      <c r="AG45" s="151">
        <f t="shared" si="10"/>
        <v>0.88090349075975349</v>
      </c>
      <c r="AH45" s="151">
        <f t="shared" si="10"/>
        <v>0.88090349075975349</v>
      </c>
      <c r="AI45" s="151">
        <f t="shared" si="10"/>
        <v>0.86365503080082129</v>
      </c>
      <c r="AJ45" s="151">
        <f t="shared" si="10"/>
        <v>0.99794661190965084</v>
      </c>
      <c r="AK45" s="152">
        <f t="shared" si="10"/>
        <v>0.98932238193018474</v>
      </c>
      <c r="AL45" s="110">
        <v>1.5</v>
      </c>
      <c r="AM45" s="203">
        <v>0.08</v>
      </c>
    </row>
    <row r="46" spans="1:39">
      <c r="A46" s="8" t="s">
        <v>48</v>
      </c>
      <c r="B46" s="104" t="s">
        <v>14</v>
      </c>
      <c r="C46" s="9">
        <v>124</v>
      </c>
      <c r="D46" s="10">
        <v>126.5</v>
      </c>
      <c r="E46" s="11">
        <v>128.5</v>
      </c>
      <c r="F46" s="12" t="s">
        <v>13</v>
      </c>
      <c r="G46" s="13" t="s">
        <v>13</v>
      </c>
      <c r="H46" s="13" t="s">
        <v>13</v>
      </c>
      <c r="I46" s="13">
        <v>17.399999999999999</v>
      </c>
      <c r="J46" s="13">
        <v>96.6</v>
      </c>
      <c r="K46" s="13">
        <v>122.8</v>
      </c>
      <c r="L46" s="13">
        <v>85.2</v>
      </c>
      <c r="M46" s="13">
        <v>120.3</v>
      </c>
      <c r="N46" s="13">
        <v>117.5</v>
      </c>
      <c r="O46" s="13">
        <v>82.3</v>
      </c>
      <c r="P46" s="13">
        <v>103</v>
      </c>
      <c r="Q46" s="13">
        <v>122.7</v>
      </c>
      <c r="R46" s="13">
        <v>123.5</v>
      </c>
      <c r="S46" s="13">
        <v>130.69999999999999</v>
      </c>
      <c r="T46" s="13">
        <v>142.80000000000001</v>
      </c>
      <c r="U46" s="14">
        <v>148.69999999999999</v>
      </c>
      <c r="V46" s="107">
        <f t="shared" si="10"/>
        <v>0</v>
      </c>
      <c r="W46" s="108">
        <f t="shared" si="10"/>
        <v>0</v>
      </c>
      <c r="X46" s="108">
        <f t="shared" si="10"/>
        <v>0</v>
      </c>
      <c r="Y46" s="108">
        <f t="shared" si="10"/>
        <v>0.13773087071240106</v>
      </c>
      <c r="Z46" s="108">
        <f t="shared" si="10"/>
        <v>0.76464379947229555</v>
      </c>
      <c r="AA46" s="108">
        <f t="shared" si="10"/>
        <v>0.97203166226912929</v>
      </c>
      <c r="AB46" s="108">
        <f t="shared" si="10"/>
        <v>0.67440633245382586</v>
      </c>
      <c r="AC46" s="108">
        <f t="shared" si="10"/>
        <v>0.95224274406332454</v>
      </c>
      <c r="AD46" s="108">
        <f t="shared" si="10"/>
        <v>0.93007915567282329</v>
      </c>
      <c r="AE46" s="108">
        <f t="shared" si="10"/>
        <v>0.65145118733509233</v>
      </c>
      <c r="AF46" s="108">
        <f t="shared" si="10"/>
        <v>0.81530343007915573</v>
      </c>
      <c r="AG46" s="108">
        <f t="shared" si="10"/>
        <v>0.97124010554089713</v>
      </c>
      <c r="AH46" s="108">
        <f t="shared" si="10"/>
        <v>0.97757255936675469</v>
      </c>
      <c r="AI46" s="108">
        <f t="shared" si="10"/>
        <v>1.0345646437994722</v>
      </c>
      <c r="AJ46" s="108">
        <f t="shared" si="10"/>
        <v>1.1303430079155674</v>
      </c>
      <c r="AK46" s="109">
        <f t="shared" si="10"/>
        <v>1.1770448548812664</v>
      </c>
      <c r="AL46" s="110">
        <v>1</v>
      </c>
      <c r="AM46" s="203">
        <v>100</v>
      </c>
    </row>
    <row r="47" spans="1:39">
      <c r="A47" s="8" t="s">
        <v>49</v>
      </c>
      <c r="B47" s="104" t="s">
        <v>14</v>
      </c>
      <c r="C47" s="9">
        <v>273.5</v>
      </c>
      <c r="D47" s="10">
        <v>282.5</v>
      </c>
      <c r="E47" s="11">
        <v>280.5</v>
      </c>
      <c r="F47" s="12" t="s">
        <v>13</v>
      </c>
      <c r="G47" s="13" t="s">
        <v>13</v>
      </c>
      <c r="H47" s="13" t="s">
        <v>13</v>
      </c>
      <c r="I47" s="13">
        <v>53.1</v>
      </c>
      <c r="J47" s="13">
        <v>185.3</v>
      </c>
      <c r="K47" s="13">
        <v>248.2</v>
      </c>
      <c r="L47" s="13">
        <v>275.10000000000002</v>
      </c>
      <c r="M47" s="13">
        <v>238.6</v>
      </c>
      <c r="N47" s="13">
        <v>231.3</v>
      </c>
      <c r="O47" s="13">
        <v>258.7</v>
      </c>
      <c r="P47" s="13">
        <v>179.9</v>
      </c>
      <c r="Q47" s="13">
        <v>341.5</v>
      </c>
      <c r="R47" s="13">
        <v>292.5</v>
      </c>
      <c r="S47" s="13">
        <v>300.7</v>
      </c>
      <c r="T47" s="13">
        <v>391.2</v>
      </c>
      <c r="U47" s="14">
        <v>410</v>
      </c>
      <c r="V47" s="107">
        <f t="shared" si="10"/>
        <v>0</v>
      </c>
      <c r="W47" s="108">
        <f t="shared" si="10"/>
        <v>0</v>
      </c>
      <c r="X47" s="108">
        <f t="shared" si="10"/>
        <v>0</v>
      </c>
      <c r="Y47" s="108">
        <f t="shared" si="10"/>
        <v>0.19043634190077707</v>
      </c>
      <c r="Z47" s="108">
        <f t="shared" si="10"/>
        <v>0.66455469216975505</v>
      </c>
      <c r="AA47" s="108">
        <f t="shared" si="10"/>
        <v>0.89013747758517636</v>
      </c>
      <c r="AB47" s="108">
        <f t="shared" si="10"/>
        <v>0.98661087866108799</v>
      </c>
      <c r="AC47" s="108">
        <f t="shared" si="10"/>
        <v>0.85570830842797374</v>
      </c>
      <c r="AD47" s="108">
        <f t="shared" si="10"/>
        <v>0.82952779438135094</v>
      </c>
      <c r="AE47" s="108">
        <f t="shared" si="10"/>
        <v>0.92779438135086678</v>
      </c>
      <c r="AF47" s="108">
        <f t="shared" si="10"/>
        <v>0.64518828451882848</v>
      </c>
      <c r="AG47" s="108">
        <f t="shared" si="10"/>
        <v>1.2247459653317394</v>
      </c>
      <c r="AH47" s="108">
        <f t="shared" si="10"/>
        <v>1.0490137477585177</v>
      </c>
      <c r="AI47" s="108">
        <f t="shared" si="10"/>
        <v>1.0784219964136283</v>
      </c>
      <c r="AJ47" s="108">
        <f t="shared" si="10"/>
        <v>1.4029886431560072</v>
      </c>
      <c r="AK47" s="109">
        <f t="shared" si="10"/>
        <v>1.470412432755529</v>
      </c>
      <c r="AL47" s="110">
        <v>1</v>
      </c>
      <c r="AM47" s="203">
        <v>100</v>
      </c>
    </row>
    <row r="48" spans="1:39">
      <c r="A48" s="8" t="s">
        <v>50</v>
      </c>
      <c r="B48" s="104" t="s">
        <v>14</v>
      </c>
      <c r="C48" s="9">
        <v>50</v>
      </c>
      <c r="D48" s="10">
        <v>52.5</v>
      </c>
      <c r="E48" s="11">
        <v>52.5</v>
      </c>
      <c r="F48" s="12" t="s">
        <v>13</v>
      </c>
      <c r="G48" s="13" t="s">
        <v>13</v>
      </c>
      <c r="H48" s="13" t="s">
        <v>13</v>
      </c>
      <c r="I48" s="13">
        <v>6.7</v>
      </c>
      <c r="J48" s="13">
        <v>29.6</v>
      </c>
      <c r="K48" s="13">
        <v>43.9</v>
      </c>
      <c r="L48" s="13">
        <v>53.6</v>
      </c>
      <c r="M48" s="13">
        <v>47.8</v>
      </c>
      <c r="N48" s="13">
        <v>47.5</v>
      </c>
      <c r="O48" s="13">
        <v>54.7</v>
      </c>
      <c r="P48" s="13">
        <v>43.1</v>
      </c>
      <c r="Q48" s="13">
        <v>78.8</v>
      </c>
      <c r="R48" s="13">
        <v>70.5</v>
      </c>
      <c r="S48" s="13">
        <v>71.400000000000006</v>
      </c>
      <c r="T48" s="13">
        <v>94.6</v>
      </c>
      <c r="U48" s="14">
        <v>47.1</v>
      </c>
      <c r="V48" s="107">
        <f t="shared" si="10"/>
        <v>0</v>
      </c>
      <c r="W48" s="108">
        <f t="shared" si="10"/>
        <v>0</v>
      </c>
      <c r="X48" s="108">
        <f t="shared" si="10"/>
        <v>0</v>
      </c>
      <c r="Y48" s="108">
        <f t="shared" si="10"/>
        <v>0.12967741935483873</v>
      </c>
      <c r="Z48" s="108">
        <f t="shared" si="10"/>
        <v>0.5729032258064517</v>
      </c>
      <c r="AA48" s="108">
        <f t="shared" si="10"/>
        <v>0.84967741935483876</v>
      </c>
      <c r="AB48" s="108">
        <f t="shared" si="10"/>
        <v>1.0374193548387098</v>
      </c>
      <c r="AC48" s="108">
        <f t="shared" si="10"/>
        <v>0.92516129032258065</v>
      </c>
      <c r="AD48" s="108">
        <f t="shared" si="10"/>
        <v>0.91935483870967749</v>
      </c>
      <c r="AE48" s="108">
        <f t="shared" si="10"/>
        <v>1.058709677419355</v>
      </c>
      <c r="AF48" s="108">
        <f t="shared" si="10"/>
        <v>0.83419354838709681</v>
      </c>
      <c r="AG48" s="108">
        <f t="shared" si="10"/>
        <v>1.5251612903225806</v>
      </c>
      <c r="AH48" s="108">
        <f t="shared" si="10"/>
        <v>1.3645161290322581</v>
      </c>
      <c r="AI48" s="108">
        <f t="shared" si="10"/>
        <v>1.3819354838709679</v>
      </c>
      <c r="AJ48" s="108">
        <f t="shared" si="10"/>
        <v>1.830967741935484</v>
      </c>
      <c r="AK48" s="109">
        <f t="shared" si="10"/>
        <v>0.91161290322580657</v>
      </c>
      <c r="AL48" s="110">
        <v>1.04</v>
      </c>
      <c r="AM48" s="203">
        <v>100</v>
      </c>
    </row>
    <row r="49" spans="1:39" ht="15.75" thickBot="1">
      <c r="A49" s="65" t="s">
        <v>51</v>
      </c>
      <c r="B49" s="105" t="s">
        <v>14</v>
      </c>
      <c r="C49" s="66">
        <v>70</v>
      </c>
      <c r="D49" s="67">
        <v>65</v>
      </c>
      <c r="E49" s="68">
        <v>68.5</v>
      </c>
      <c r="F49" s="69" t="s">
        <v>13</v>
      </c>
      <c r="G49" s="70" t="s">
        <v>13</v>
      </c>
      <c r="H49" s="70" t="s">
        <v>13</v>
      </c>
      <c r="I49" s="70" t="s">
        <v>13</v>
      </c>
      <c r="J49" s="70">
        <v>9.1</v>
      </c>
      <c r="K49" s="70">
        <v>17.3</v>
      </c>
      <c r="L49" s="70">
        <v>39.5</v>
      </c>
      <c r="M49" s="70">
        <v>40.700000000000003</v>
      </c>
      <c r="N49" s="70">
        <v>41.8</v>
      </c>
      <c r="O49" s="70">
        <v>46.2</v>
      </c>
      <c r="P49" s="70">
        <v>50.5</v>
      </c>
      <c r="Q49" s="70">
        <v>56.8</v>
      </c>
      <c r="R49" s="70">
        <v>61.9</v>
      </c>
      <c r="S49" s="70">
        <v>63.3</v>
      </c>
      <c r="T49" s="70">
        <v>70.8</v>
      </c>
      <c r="U49" s="71">
        <v>71.3</v>
      </c>
      <c r="V49" s="153">
        <f t="shared" si="10"/>
        <v>0</v>
      </c>
      <c r="W49" s="154">
        <f t="shared" si="10"/>
        <v>0</v>
      </c>
      <c r="X49" s="154">
        <f t="shared" si="10"/>
        <v>0</v>
      </c>
      <c r="Y49" s="154">
        <f t="shared" si="10"/>
        <v>0</v>
      </c>
      <c r="Z49" s="154">
        <f t="shared" si="10"/>
        <v>0.13415233415233416</v>
      </c>
      <c r="AA49" s="154">
        <f t="shared" si="10"/>
        <v>0.25503685503685508</v>
      </c>
      <c r="AB49" s="154">
        <f t="shared" si="10"/>
        <v>0.5823095823095823</v>
      </c>
      <c r="AC49" s="154">
        <f t="shared" si="10"/>
        <v>0.60000000000000009</v>
      </c>
      <c r="AD49" s="154">
        <f t="shared" si="10"/>
        <v>0.61621621621621625</v>
      </c>
      <c r="AE49" s="154">
        <f t="shared" si="10"/>
        <v>0.68108108108108112</v>
      </c>
      <c r="AF49" s="154">
        <f t="shared" si="10"/>
        <v>0.74447174447174458</v>
      </c>
      <c r="AG49" s="154">
        <f t="shared" si="10"/>
        <v>0.83734643734643732</v>
      </c>
      <c r="AH49" s="154">
        <f t="shared" si="10"/>
        <v>0.91253071253071261</v>
      </c>
      <c r="AI49" s="154">
        <f t="shared" si="10"/>
        <v>0.93316953316953322</v>
      </c>
      <c r="AJ49" s="154">
        <f t="shared" si="10"/>
        <v>1.0437346437346438</v>
      </c>
      <c r="AK49" s="155">
        <f t="shared" si="10"/>
        <v>1.0511056511056511</v>
      </c>
      <c r="AL49" s="111">
        <v>1.6</v>
      </c>
      <c r="AM49" s="205">
        <v>0.1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1" sqref="Q11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9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0.36115562946128099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5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0.5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1883</v>
      </c>
      <c r="D15" s="80">
        <v>1845.85</v>
      </c>
      <c r="E15" s="81">
        <v>1936</v>
      </c>
      <c r="F15" s="82">
        <v>246</v>
      </c>
      <c r="G15" s="83">
        <v>247</v>
      </c>
      <c r="H15" s="83">
        <v>248</v>
      </c>
      <c r="I15" s="83">
        <v>287</v>
      </c>
      <c r="J15" s="83">
        <v>644</v>
      </c>
      <c r="K15" s="83">
        <v>1294</v>
      </c>
      <c r="L15" s="83">
        <v>1505</v>
      </c>
      <c r="M15" s="83">
        <v>1752</v>
      </c>
      <c r="N15" s="83">
        <v>1818</v>
      </c>
      <c r="O15" s="83">
        <v>1849</v>
      </c>
      <c r="P15" s="83">
        <v>1869</v>
      </c>
      <c r="Q15" s="83">
        <v>1889</v>
      </c>
      <c r="R15" s="83">
        <v>1836</v>
      </c>
      <c r="S15" s="83">
        <v>1913</v>
      </c>
      <c r="T15" s="83">
        <v>1894</v>
      </c>
      <c r="U15" s="84">
        <v>1894</v>
      </c>
      <c r="V15" s="116">
        <f>(F15-$F15)/(AVERAGE($C15:$E15)-$F15)</f>
        <v>0</v>
      </c>
      <c r="W15" s="117">
        <f t="shared" ref="W15:AK15" si="2">(G15-$F15)/(AVERAGE($C15:$E15)-$F15)</f>
        <v>6.0890832885109134E-4</v>
      </c>
      <c r="X15" s="117">
        <f t="shared" si="2"/>
        <v>1.2178166577021827E-3</v>
      </c>
      <c r="Y15" s="117">
        <f t="shared" si="2"/>
        <v>2.4965241482894748E-2</v>
      </c>
      <c r="Z15" s="117">
        <f t="shared" si="2"/>
        <v>0.24234551488273437</v>
      </c>
      <c r="AA15" s="117">
        <f t="shared" si="2"/>
        <v>0.63813592863594382</v>
      </c>
      <c r="AB15" s="117">
        <f t="shared" si="2"/>
        <v>0.76661558602352409</v>
      </c>
      <c r="AC15" s="117">
        <f t="shared" si="2"/>
        <v>0.91701594324974367</v>
      </c>
      <c r="AD15" s="117">
        <f t="shared" si="2"/>
        <v>0.95720389295391572</v>
      </c>
      <c r="AE15" s="117">
        <f t="shared" si="2"/>
        <v>0.97608005114829954</v>
      </c>
      <c r="AF15" s="117">
        <f t="shared" si="2"/>
        <v>0.9882582177253213</v>
      </c>
      <c r="AG15" s="117">
        <f t="shared" si="2"/>
        <v>1.0004363843023432</v>
      </c>
      <c r="AH15" s="117">
        <f t="shared" si="2"/>
        <v>0.96816424287323533</v>
      </c>
      <c r="AI15" s="117">
        <f t="shared" si="2"/>
        <v>1.0150501841947694</v>
      </c>
      <c r="AJ15" s="117">
        <f t="shared" si="2"/>
        <v>1.0034809259465987</v>
      </c>
      <c r="AK15" s="118">
        <f t="shared" si="2"/>
        <v>1.0034809259465987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8.8699999999999992</v>
      </c>
      <c r="D16" s="86">
        <v>9.18</v>
      </c>
      <c r="E16" s="87">
        <v>9.01</v>
      </c>
      <c r="F16" s="88">
        <v>7.29</v>
      </c>
      <c r="G16" s="89">
        <v>7.35</v>
      </c>
      <c r="H16" s="89">
        <v>7.32</v>
      </c>
      <c r="I16" s="89">
        <v>7.35</v>
      </c>
      <c r="J16" s="89">
        <v>7.25</v>
      </c>
      <c r="K16" s="89">
        <v>7.23</v>
      </c>
      <c r="L16" s="89">
        <v>7.15</v>
      </c>
      <c r="M16" s="89">
        <v>7.11</v>
      </c>
      <c r="N16" s="89">
        <v>7.19</v>
      </c>
      <c r="O16" s="89">
        <v>7.27</v>
      </c>
      <c r="P16" s="89">
        <v>7.23</v>
      </c>
      <c r="Q16" s="89">
        <v>7.24</v>
      </c>
      <c r="R16" s="89">
        <v>7.31</v>
      </c>
      <c r="S16" s="89">
        <v>7.34</v>
      </c>
      <c r="T16" s="89">
        <v>7.4</v>
      </c>
      <c r="U16" s="90">
        <v>7.49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55</v>
      </c>
      <c r="D18" s="30">
        <v>56.5</v>
      </c>
      <c r="E18" s="31">
        <v>57</v>
      </c>
      <c r="F18" s="32" t="s">
        <v>13</v>
      </c>
      <c r="G18" s="33" t="s">
        <v>13</v>
      </c>
      <c r="H18" s="33" t="s">
        <v>13</v>
      </c>
      <c r="I18" s="33">
        <v>24.5</v>
      </c>
      <c r="J18" s="33">
        <v>45.7</v>
      </c>
      <c r="K18" s="33">
        <v>51.7</v>
      </c>
      <c r="L18" s="33">
        <v>54.9</v>
      </c>
      <c r="M18" s="33">
        <v>52.4</v>
      </c>
      <c r="N18" s="33">
        <v>55.7</v>
      </c>
      <c r="O18" s="33">
        <v>56.5</v>
      </c>
      <c r="P18" s="33">
        <v>53.9</v>
      </c>
      <c r="Q18" s="33">
        <v>56.5</v>
      </c>
      <c r="R18" s="33">
        <v>55.5</v>
      </c>
      <c r="S18" s="33">
        <v>55.9</v>
      </c>
      <c r="T18" s="33">
        <v>58.3</v>
      </c>
      <c r="U18" s="34">
        <v>57.6</v>
      </c>
      <c r="V18" s="125">
        <f>IF(F18="&lt;5",0,F18/AVERAGE($C18:$E18))</f>
        <v>0</v>
      </c>
      <c r="W18" s="126">
        <f t="shared" ref="W18:AK29" si="4">IF(G18="&lt;5",0,G18/AVERAGE($C18:$E18))</f>
        <v>0</v>
      </c>
      <c r="X18" s="126">
        <f t="shared" si="4"/>
        <v>0</v>
      </c>
      <c r="Y18" s="126">
        <f t="shared" si="4"/>
        <v>0.43620178041543028</v>
      </c>
      <c r="Z18" s="126">
        <f t="shared" si="4"/>
        <v>0.81364985163204762</v>
      </c>
      <c r="AA18" s="126">
        <f t="shared" si="4"/>
        <v>0.92047477744807127</v>
      </c>
      <c r="AB18" s="126">
        <f t="shared" si="4"/>
        <v>0.97744807121661725</v>
      </c>
      <c r="AC18" s="126">
        <f t="shared" si="4"/>
        <v>0.93293768545994071</v>
      </c>
      <c r="AD18" s="126">
        <f t="shared" si="4"/>
        <v>0.99169139465875378</v>
      </c>
      <c r="AE18" s="126">
        <f t="shared" si="4"/>
        <v>1.0059347181008902</v>
      </c>
      <c r="AF18" s="126">
        <f t="shared" si="4"/>
        <v>0.95964391691394657</v>
      </c>
      <c r="AG18" s="126">
        <f t="shared" si="4"/>
        <v>1.0059347181008902</v>
      </c>
      <c r="AH18" s="126">
        <f t="shared" si="4"/>
        <v>0.98813056379821962</v>
      </c>
      <c r="AI18" s="126">
        <f t="shared" si="4"/>
        <v>0.99525222551928783</v>
      </c>
      <c r="AJ18" s="126">
        <f t="shared" si="4"/>
        <v>1.0379821958456974</v>
      </c>
      <c r="AK18" s="127">
        <f t="shared" si="4"/>
        <v>1.025519287833828</v>
      </c>
      <c r="AL18" s="128">
        <v>1</v>
      </c>
      <c r="AM18" s="203">
        <v>100</v>
      </c>
    </row>
    <row r="19" spans="1:39">
      <c r="A19" s="28" t="s">
        <v>36</v>
      </c>
      <c r="B19" s="98" t="s">
        <v>14</v>
      </c>
      <c r="C19" s="29">
        <v>11</v>
      </c>
      <c r="D19" s="30">
        <v>12</v>
      </c>
      <c r="E19" s="31">
        <v>13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10.6</v>
      </c>
      <c r="K19" s="33">
        <v>11.9</v>
      </c>
      <c r="L19" s="33">
        <v>12.3</v>
      </c>
      <c r="M19" s="33">
        <v>11.6</v>
      </c>
      <c r="N19" s="33">
        <v>12</v>
      </c>
      <c r="O19" s="33">
        <v>11.9</v>
      </c>
      <c r="P19" s="33">
        <v>12.2</v>
      </c>
      <c r="Q19" s="33">
        <v>12.7</v>
      </c>
      <c r="R19" s="33">
        <v>12.2</v>
      </c>
      <c r="S19" s="33">
        <v>12.2</v>
      </c>
      <c r="T19" s="33">
        <v>11.9</v>
      </c>
      <c r="U19" s="34">
        <v>11.7</v>
      </c>
      <c r="V19" s="125">
        <f t="shared" ref="V19:V29" si="5">IF(F19="&lt;5",0,F19/AVERAGE($C19:$E19))</f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0.8833333333333333</v>
      </c>
      <c r="AA19" s="126">
        <f t="shared" si="4"/>
        <v>0.9916666666666667</v>
      </c>
      <c r="AB19" s="126">
        <f t="shared" si="4"/>
        <v>1.0250000000000001</v>
      </c>
      <c r="AC19" s="126">
        <f t="shared" si="4"/>
        <v>0.96666666666666667</v>
      </c>
      <c r="AD19" s="126">
        <f t="shared" si="4"/>
        <v>1</v>
      </c>
      <c r="AE19" s="126">
        <f t="shared" si="4"/>
        <v>0.9916666666666667</v>
      </c>
      <c r="AF19" s="126">
        <f t="shared" si="4"/>
        <v>1.0166666666666666</v>
      </c>
      <c r="AG19" s="126">
        <f t="shared" si="4"/>
        <v>1.0583333333333333</v>
      </c>
      <c r="AH19" s="126">
        <f t="shared" si="4"/>
        <v>1.0166666666666666</v>
      </c>
      <c r="AI19" s="126">
        <f t="shared" si="4"/>
        <v>1.0166666666666666</v>
      </c>
      <c r="AJ19" s="126">
        <f t="shared" si="4"/>
        <v>0.9916666666666667</v>
      </c>
      <c r="AK19" s="127">
        <f t="shared" si="4"/>
        <v>0.97499999999999998</v>
      </c>
      <c r="AL19" s="128">
        <v>1</v>
      </c>
      <c r="AM19" s="203">
        <v>100</v>
      </c>
    </row>
    <row r="20" spans="1:39">
      <c r="A20" s="28" t="s">
        <v>37</v>
      </c>
      <c r="B20" s="98" t="s">
        <v>14</v>
      </c>
      <c r="C20" s="29">
        <v>14.5</v>
      </c>
      <c r="D20" s="30">
        <v>16</v>
      </c>
      <c r="E20" s="31">
        <v>16.5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13.2</v>
      </c>
      <c r="K20" s="33">
        <v>15.1</v>
      </c>
      <c r="L20" s="33">
        <v>16.3</v>
      </c>
      <c r="M20" s="33">
        <v>15</v>
      </c>
      <c r="N20" s="33">
        <v>16.2</v>
      </c>
      <c r="O20" s="33">
        <v>16.2</v>
      </c>
      <c r="P20" s="33">
        <v>14.8</v>
      </c>
      <c r="Q20" s="33">
        <v>15.9</v>
      </c>
      <c r="R20" s="33">
        <v>15.7</v>
      </c>
      <c r="S20" s="33">
        <v>15.4</v>
      </c>
      <c r="T20" s="33">
        <v>16.2</v>
      </c>
      <c r="U20" s="34">
        <v>17</v>
      </c>
      <c r="V20" s="125">
        <f t="shared" si="5"/>
        <v>0</v>
      </c>
      <c r="W20" s="126">
        <f t="shared" si="4"/>
        <v>0</v>
      </c>
      <c r="X20" s="126">
        <f t="shared" si="4"/>
        <v>0</v>
      </c>
      <c r="Y20" s="126">
        <f t="shared" si="4"/>
        <v>0</v>
      </c>
      <c r="Z20" s="126">
        <f t="shared" si="4"/>
        <v>0.8425531914893617</v>
      </c>
      <c r="AA20" s="126">
        <f t="shared" si="4"/>
        <v>0.96382978723404256</v>
      </c>
      <c r="AB20" s="126">
        <f t="shared" si="4"/>
        <v>1.0404255319148936</v>
      </c>
      <c r="AC20" s="126">
        <f t="shared" si="4"/>
        <v>0.95744680851063835</v>
      </c>
      <c r="AD20" s="126">
        <f t="shared" si="4"/>
        <v>1.0340425531914894</v>
      </c>
      <c r="AE20" s="126">
        <f t="shared" si="4"/>
        <v>1.0340425531914894</v>
      </c>
      <c r="AF20" s="126">
        <f t="shared" si="4"/>
        <v>0.94468085106382982</v>
      </c>
      <c r="AG20" s="126">
        <f t="shared" si="4"/>
        <v>1.0148936170212766</v>
      </c>
      <c r="AH20" s="126">
        <f t="shared" si="4"/>
        <v>1.0021276595744681</v>
      </c>
      <c r="AI20" s="126">
        <f t="shared" si="4"/>
        <v>0.98297872340425541</v>
      </c>
      <c r="AJ20" s="126">
        <f t="shared" si="4"/>
        <v>1.0340425531914894</v>
      </c>
      <c r="AK20" s="127">
        <f t="shared" si="4"/>
        <v>1.0851063829787235</v>
      </c>
      <c r="AL20" s="128">
        <v>1</v>
      </c>
      <c r="AM20" s="203">
        <v>100</v>
      </c>
    </row>
    <row r="21" spans="1:39">
      <c r="A21" s="28" t="s">
        <v>38</v>
      </c>
      <c r="B21" s="98" t="s">
        <v>14</v>
      </c>
      <c r="C21" s="29">
        <v>43.5</v>
      </c>
      <c r="D21" s="30">
        <v>47.5</v>
      </c>
      <c r="E21" s="31">
        <v>48</v>
      </c>
      <c r="F21" s="32" t="s">
        <v>13</v>
      </c>
      <c r="G21" s="33" t="s">
        <v>13</v>
      </c>
      <c r="H21" s="33" t="s">
        <v>13</v>
      </c>
      <c r="I21" s="33">
        <v>20.6</v>
      </c>
      <c r="J21" s="33">
        <v>37.299999999999997</v>
      </c>
      <c r="K21" s="33">
        <v>42.9</v>
      </c>
      <c r="L21" s="33">
        <v>44.4</v>
      </c>
      <c r="M21" s="33">
        <v>40.200000000000003</v>
      </c>
      <c r="N21" s="33">
        <v>44.4</v>
      </c>
      <c r="O21" s="33">
        <v>45.1</v>
      </c>
      <c r="P21" s="33">
        <v>42.9</v>
      </c>
      <c r="Q21" s="33">
        <v>48.1</v>
      </c>
      <c r="R21" s="33">
        <v>46.3</v>
      </c>
      <c r="S21" s="33">
        <v>47</v>
      </c>
      <c r="T21" s="33">
        <v>51.3</v>
      </c>
      <c r="U21" s="34">
        <v>51.6</v>
      </c>
      <c r="V21" s="125">
        <f t="shared" si="5"/>
        <v>0</v>
      </c>
      <c r="W21" s="126">
        <f t="shared" si="4"/>
        <v>0</v>
      </c>
      <c r="X21" s="126">
        <f t="shared" si="4"/>
        <v>0</v>
      </c>
      <c r="Y21" s="126">
        <f t="shared" si="4"/>
        <v>0.44460431654676258</v>
      </c>
      <c r="Z21" s="126">
        <f t="shared" si="4"/>
        <v>0.80503597122302151</v>
      </c>
      <c r="AA21" s="126">
        <f t="shared" si="4"/>
        <v>0.9258992805755395</v>
      </c>
      <c r="AB21" s="126">
        <f t="shared" si="4"/>
        <v>0.95827338129496398</v>
      </c>
      <c r="AC21" s="126">
        <f t="shared" si="4"/>
        <v>0.86762589928057554</v>
      </c>
      <c r="AD21" s="126">
        <f t="shared" si="4"/>
        <v>0.95827338129496398</v>
      </c>
      <c r="AE21" s="126">
        <f t="shared" si="4"/>
        <v>0.97338129496402881</v>
      </c>
      <c r="AF21" s="126">
        <f t="shared" si="4"/>
        <v>0.9258992805755395</v>
      </c>
      <c r="AG21" s="126">
        <f t="shared" si="4"/>
        <v>1.0381294964028778</v>
      </c>
      <c r="AH21" s="126">
        <f t="shared" si="4"/>
        <v>0.99928057553956828</v>
      </c>
      <c r="AI21" s="126">
        <f t="shared" si="4"/>
        <v>1.014388489208633</v>
      </c>
      <c r="AJ21" s="126">
        <f t="shared" si="4"/>
        <v>1.1071942446043164</v>
      </c>
      <c r="AK21" s="127">
        <f t="shared" si="4"/>
        <v>1.1136690647482015</v>
      </c>
      <c r="AL21" s="128">
        <v>1</v>
      </c>
      <c r="AM21" s="203">
        <v>10</v>
      </c>
    </row>
    <row r="22" spans="1:39">
      <c r="A22" s="28" t="s">
        <v>39</v>
      </c>
      <c r="B22" s="98" t="s">
        <v>14</v>
      </c>
      <c r="C22" s="29">
        <v>38</v>
      </c>
      <c r="D22" s="30">
        <v>40</v>
      </c>
      <c r="E22" s="31">
        <v>41</v>
      </c>
      <c r="F22" s="32" t="s">
        <v>13</v>
      </c>
      <c r="G22" s="33" t="s">
        <v>13</v>
      </c>
      <c r="H22" s="33" t="s">
        <v>13</v>
      </c>
      <c r="I22" s="33">
        <v>16.8</v>
      </c>
      <c r="J22" s="33">
        <v>31.8</v>
      </c>
      <c r="K22" s="33">
        <v>36.200000000000003</v>
      </c>
      <c r="L22" s="33">
        <v>38.6</v>
      </c>
      <c r="M22" s="33">
        <v>35.4</v>
      </c>
      <c r="N22" s="33">
        <v>38.700000000000003</v>
      </c>
      <c r="O22" s="33">
        <v>39.299999999999997</v>
      </c>
      <c r="P22" s="33">
        <v>36.6</v>
      </c>
      <c r="Q22" s="33">
        <v>40.799999999999997</v>
      </c>
      <c r="R22" s="33">
        <v>38.4</v>
      </c>
      <c r="S22" s="33">
        <v>39.9</v>
      </c>
      <c r="T22" s="33">
        <v>41.2</v>
      </c>
      <c r="U22" s="34">
        <v>41.4</v>
      </c>
      <c r="V22" s="125">
        <f t="shared" si="5"/>
        <v>0</v>
      </c>
      <c r="W22" s="126">
        <f t="shared" si="4"/>
        <v>0</v>
      </c>
      <c r="X22" s="126">
        <f t="shared" si="4"/>
        <v>0</v>
      </c>
      <c r="Y22" s="126">
        <f t="shared" si="4"/>
        <v>0.42352941176470593</v>
      </c>
      <c r="Z22" s="126">
        <f t="shared" si="4"/>
        <v>0.8016806722689076</v>
      </c>
      <c r="AA22" s="126">
        <f t="shared" si="4"/>
        <v>0.91260504201680681</v>
      </c>
      <c r="AB22" s="126">
        <f t="shared" si="4"/>
        <v>0.97310924369747909</v>
      </c>
      <c r="AC22" s="126">
        <f t="shared" si="4"/>
        <v>0.89243697478991602</v>
      </c>
      <c r="AD22" s="126">
        <f t="shared" si="4"/>
        <v>0.97563025210084042</v>
      </c>
      <c r="AE22" s="126">
        <f t="shared" si="4"/>
        <v>0.99075630252100844</v>
      </c>
      <c r="AF22" s="126">
        <f t="shared" si="4"/>
        <v>0.92268907563025215</v>
      </c>
      <c r="AG22" s="126">
        <f t="shared" si="4"/>
        <v>1.0285714285714285</v>
      </c>
      <c r="AH22" s="126">
        <f t="shared" si="4"/>
        <v>0.9680672268907563</v>
      </c>
      <c r="AI22" s="126">
        <f t="shared" si="4"/>
        <v>1.0058823529411764</v>
      </c>
      <c r="AJ22" s="126">
        <f t="shared" si="4"/>
        <v>1.038655462184874</v>
      </c>
      <c r="AK22" s="127">
        <f t="shared" si="4"/>
        <v>1.0436974789915967</v>
      </c>
      <c r="AL22" s="128">
        <v>1.02</v>
      </c>
      <c r="AM22" s="203">
        <v>10</v>
      </c>
    </row>
    <row r="23" spans="1:39">
      <c r="A23" s="28" t="s">
        <v>40</v>
      </c>
      <c r="B23" s="98" t="s">
        <v>14</v>
      </c>
      <c r="C23" s="29">
        <v>30</v>
      </c>
      <c r="D23" s="30">
        <v>32</v>
      </c>
      <c r="E23" s="31">
        <v>32</v>
      </c>
      <c r="F23" s="32" t="s">
        <v>13</v>
      </c>
      <c r="G23" s="33" t="s">
        <v>13</v>
      </c>
      <c r="H23" s="33" t="s">
        <v>13</v>
      </c>
      <c r="I23" s="33">
        <v>14.3</v>
      </c>
      <c r="J23" s="33">
        <v>29.5</v>
      </c>
      <c r="K23" s="33">
        <v>32.5</v>
      </c>
      <c r="L23" s="33">
        <v>31.7</v>
      </c>
      <c r="M23" s="33">
        <v>29.7</v>
      </c>
      <c r="N23" s="33">
        <v>30.9</v>
      </c>
      <c r="O23" s="33">
        <v>30.6</v>
      </c>
      <c r="P23" s="33">
        <v>30.2</v>
      </c>
      <c r="Q23" s="33">
        <v>31.3</v>
      </c>
      <c r="R23" s="33">
        <v>29.6</v>
      </c>
      <c r="S23" s="33">
        <v>29.4</v>
      </c>
      <c r="T23" s="33">
        <v>37.299999999999997</v>
      </c>
      <c r="U23" s="34">
        <v>37.6</v>
      </c>
      <c r="V23" s="125">
        <f t="shared" si="5"/>
        <v>0</v>
      </c>
      <c r="W23" s="126">
        <f t="shared" si="4"/>
        <v>0</v>
      </c>
      <c r="X23" s="126">
        <f t="shared" si="4"/>
        <v>0</v>
      </c>
      <c r="Y23" s="126">
        <f t="shared" si="4"/>
        <v>0.45638297872340428</v>
      </c>
      <c r="Z23" s="126">
        <f t="shared" si="4"/>
        <v>0.94148936170212771</v>
      </c>
      <c r="AA23" s="126">
        <f t="shared" si="4"/>
        <v>1.0372340425531916</v>
      </c>
      <c r="AB23" s="126">
        <f t="shared" si="4"/>
        <v>1.0117021276595746</v>
      </c>
      <c r="AC23" s="126">
        <f t="shared" si="4"/>
        <v>0.94787234042553192</v>
      </c>
      <c r="AD23" s="126">
        <f t="shared" si="4"/>
        <v>0.9861702127659574</v>
      </c>
      <c r="AE23" s="126">
        <f t="shared" si="4"/>
        <v>0.9765957446808512</v>
      </c>
      <c r="AF23" s="126">
        <f t="shared" si="4"/>
        <v>0.96382978723404256</v>
      </c>
      <c r="AG23" s="126">
        <f t="shared" si="4"/>
        <v>0.99893617021276604</v>
      </c>
      <c r="AH23" s="126">
        <f t="shared" si="4"/>
        <v>0.94468085106382982</v>
      </c>
      <c r="AI23" s="126">
        <f t="shared" si="4"/>
        <v>0.9382978723404255</v>
      </c>
      <c r="AJ23" s="126">
        <f t="shared" si="4"/>
        <v>1.1904255319148935</v>
      </c>
      <c r="AK23" s="127">
        <f t="shared" si="4"/>
        <v>1.2000000000000002</v>
      </c>
      <c r="AL23" s="128">
        <v>1</v>
      </c>
      <c r="AM23" s="203">
        <v>100</v>
      </c>
    </row>
    <row r="24" spans="1:39">
      <c r="A24" s="28" t="s">
        <v>41</v>
      </c>
      <c r="B24" s="98" t="s">
        <v>14</v>
      </c>
      <c r="C24" s="29">
        <v>19</v>
      </c>
      <c r="D24" s="30">
        <v>20</v>
      </c>
      <c r="E24" s="31">
        <v>21</v>
      </c>
      <c r="F24" s="32" t="s">
        <v>13</v>
      </c>
      <c r="G24" s="33" t="s">
        <v>13</v>
      </c>
      <c r="H24" s="33" t="s">
        <v>13</v>
      </c>
      <c r="I24" s="33">
        <v>7.8</v>
      </c>
      <c r="J24" s="33">
        <v>16.3</v>
      </c>
      <c r="K24" s="33">
        <v>19</v>
      </c>
      <c r="L24" s="33">
        <v>20.100000000000001</v>
      </c>
      <c r="M24" s="33">
        <v>18.399999999999999</v>
      </c>
      <c r="N24" s="33">
        <v>19.600000000000001</v>
      </c>
      <c r="O24" s="33">
        <v>19.399999999999999</v>
      </c>
      <c r="P24" s="33">
        <v>19.100000000000001</v>
      </c>
      <c r="Q24" s="33">
        <v>21.5</v>
      </c>
      <c r="R24" s="33">
        <v>19.899999999999999</v>
      </c>
      <c r="S24" s="33">
        <v>21</v>
      </c>
      <c r="T24" s="33">
        <v>20.8</v>
      </c>
      <c r="U24" s="34">
        <v>22</v>
      </c>
      <c r="V24" s="125">
        <f t="shared" si="5"/>
        <v>0</v>
      </c>
      <c r="W24" s="126">
        <f t="shared" si="4"/>
        <v>0</v>
      </c>
      <c r="X24" s="126">
        <f t="shared" si="4"/>
        <v>0</v>
      </c>
      <c r="Y24" s="126">
        <f t="shared" si="4"/>
        <v>0.39</v>
      </c>
      <c r="Z24" s="126">
        <f t="shared" si="4"/>
        <v>0.81500000000000006</v>
      </c>
      <c r="AA24" s="126">
        <f t="shared" si="4"/>
        <v>0.95</v>
      </c>
      <c r="AB24" s="126">
        <f t="shared" si="4"/>
        <v>1.0050000000000001</v>
      </c>
      <c r="AC24" s="126">
        <f t="shared" si="4"/>
        <v>0.91999999999999993</v>
      </c>
      <c r="AD24" s="126">
        <f t="shared" si="4"/>
        <v>0.98000000000000009</v>
      </c>
      <c r="AE24" s="126">
        <f t="shared" si="4"/>
        <v>0.97</v>
      </c>
      <c r="AF24" s="126">
        <f t="shared" si="4"/>
        <v>0.95500000000000007</v>
      </c>
      <c r="AG24" s="126">
        <f t="shared" si="4"/>
        <v>1.075</v>
      </c>
      <c r="AH24" s="126">
        <f t="shared" si="4"/>
        <v>0.99499999999999988</v>
      </c>
      <c r="AI24" s="126">
        <f t="shared" si="4"/>
        <v>1.05</v>
      </c>
      <c r="AJ24" s="126">
        <f t="shared" si="4"/>
        <v>1.04</v>
      </c>
      <c r="AK24" s="127">
        <f t="shared" si="4"/>
        <v>1.1000000000000001</v>
      </c>
      <c r="AL24" s="128">
        <v>1</v>
      </c>
      <c r="AM24" s="203">
        <v>100</v>
      </c>
    </row>
    <row r="25" spans="1:39">
      <c r="A25" s="28" t="s">
        <v>42</v>
      </c>
      <c r="B25" s="98" t="s">
        <v>14</v>
      </c>
      <c r="C25" s="29">
        <v>54</v>
      </c>
      <c r="D25" s="30">
        <v>57</v>
      </c>
      <c r="E25" s="31">
        <v>59</v>
      </c>
      <c r="F25" s="32" t="s">
        <v>13</v>
      </c>
      <c r="G25" s="33" t="s">
        <v>13</v>
      </c>
      <c r="H25" s="33" t="s">
        <v>13</v>
      </c>
      <c r="I25" s="33">
        <v>24.6</v>
      </c>
      <c r="J25" s="33">
        <v>44.1</v>
      </c>
      <c r="K25" s="33">
        <v>53</v>
      </c>
      <c r="L25" s="33">
        <v>56.6</v>
      </c>
      <c r="M25" s="33">
        <v>51.2</v>
      </c>
      <c r="N25" s="33">
        <v>56.8</v>
      </c>
      <c r="O25" s="33">
        <v>57.9</v>
      </c>
      <c r="P25" s="33">
        <v>52.4</v>
      </c>
      <c r="Q25" s="33">
        <v>58.6</v>
      </c>
      <c r="R25" s="33">
        <v>55.5</v>
      </c>
      <c r="S25" s="33">
        <v>57.2</v>
      </c>
      <c r="T25" s="33">
        <v>59.1</v>
      </c>
      <c r="U25" s="34">
        <v>59.3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0.43411764705882355</v>
      </c>
      <c r="Z25" s="126">
        <f t="shared" si="4"/>
        <v>0.77823529411764714</v>
      </c>
      <c r="AA25" s="126">
        <f t="shared" si="4"/>
        <v>0.93529411764705883</v>
      </c>
      <c r="AB25" s="126">
        <f t="shared" si="4"/>
        <v>0.99882352941176478</v>
      </c>
      <c r="AC25" s="126">
        <f t="shared" si="4"/>
        <v>0.90352941176470603</v>
      </c>
      <c r="AD25" s="126">
        <f t="shared" si="4"/>
        <v>1.0023529411764707</v>
      </c>
      <c r="AE25" s="126">
        <f t="shared" si="4"/>
        <v>1.0217647058823529</v>
      </c>
      <c r="AF25" s="126">
        <f t="shared" si="4"/>
        <v>0.92470588235294116</v>
      </c>
      <c r="AG25" s="126">
        <f t="shared" si="4"/>
        <v>1.0341176470588236</v>
      </c>
      <c r="AH25" s="126">
        <f t="shared" si="4"/>
        <v>0.97941176470588243</v>
      </c>
      <c r="AI25" s="126">
        <f t="shared" si="4"/>
        <v>1.0094117647058825</v>
      </c>
      <c r="AJ25" s="126">
        <f t="shared" si="4"/>
        <v>1.0429411764705883</v>
      </c>
      <c r="AK25" s="127">
        <f t="shared" si="4"/>
        <v>1.046470588235294</v>
      </c>
      <c r="AL25" s="128">
        <v>1</v>
      </c>
      <c r="AM25" s="203">
        <v>100</v>
      </c>
    </row>
    <row r="26" spans="1:39">
      <c r="A26" s="28" t="s">
        <v>43</v>
      </c>
      <c r="B26" s="98" t="s">
        <v>14</v>
      </c>
      <c r="C26" s="29">
        <v>20.5</v>
      </c>
      <c r="D26" s="30">
        <v>22</v>
      </c>
      <c r="E26" s="31">
        <v>23</v>
      </c>
      <c r="F26" s="32" t="s">
        <v>13</v>
      </c>
      <c r="G26" s="33" t="s">
        <v>13</v>
      </c>
      <c r="H26" s="33" t="s">
        <v>13</v>
      </c>
      <c r="I26" s="33">
        <v>8.3000000000000007</v>
      </c>
      <c r="J26" s="33">
        <v>18.399999999999999</v>
      </c>
      <c r="K26" s="33">
        <v>21.6</v>
      </c>
      <c r="L26" s="33">
        <v>21.3</v>
      </c>
      <c r="M26" s="33">
        <v>19.5</v>
      </c>
      <c r="N26" s="33">
        <v>20.9</v>
      </c>
      <c r="O26" s="33">
        <v>22.4</v>
      </c>
      <c r="P26" s="33">
        <v>20.5</v>
      </c>
      <c r="Q26" s="33">
        <v>21.8</v>
      </c>
      <c r="R26" s="33">
        <v>21.5</v>
      </c>
      <c r="S26" s="33">
        <v>21.9</v>
      </c>
      <c r="T26" s="33">
        <v>23.8</v>
      </c>
      <c r="U26" s="34">
        <v>24.3</v>
      </c>
      <c r="V26" s="125">
        <f t="shared" si="5"/>
        <v>0</v>
      </c>
      <c r="W26" s="126">
        <f t="shared" si="4"/>
        <v>0</v>
      </c>
      <c r="X26" s="126">
        <f t="shared" si="4"/>
        <v>0</v>
      </c>
      <c r="Y26" s="126">
        <f t="shared" si="4"/>
        <v>0.38015267175572526</v>
      </c>
      <c r="Z26" s="126">
        <f t="shared" si="4"/>
        <v>0.84274809160305342</v>
      </c>
      <c r="AA26" s="126">
        <f t="shared" si="4"/>
        <v>0.98931297709923671</v>
      </c>
      <c r="AB26" s="126">
        <f t="shared" si="4"/>
        <v>0.97557251908396958</v>
      </c>
      <c r="AC26" s="126">
        <f t="shared" si="4"/>
        <v>0.89312977099236646</v>
      </c>
      <c r="AD26" s="126">
        <f t="shared" si="4"/>
        <v>0.95725190839694652</v>
      </c>
      <c r="AE26" s="126">
        <f t="shared" si="4"/>
        <v>1.0259541984732825</v>
      </c>
      <c r="AF26" s="126">
        <f t="shared" si="4"/>
        <v>0.93893129770992367</v>
      </c>
      <c r="AG26" s="126">
        <f t="shared" si="4"/>
        <v>0.99847328244274813</v>
      </c>
      <c r="AH26" s="126">
        <f t="shared" si="4"/>
        <v>0.984732824427481</v>
      </c>
      <c r="AI26" s="126">
        <f t="shared" si="4"/>
        <v>1.0030534351145037</v>
      </c>
      <c r="AJ26" s="126">
        <f t="shared" si="4"/>
        <v>1.0900763358778627</v>
      </c>
      <c r="AK26" s="127">
        <f t="shared" si="4"/>
        <v>1.1129770992366412</v>
      </c>
      <c r="AL26" s="128">
        <v>1</v>
      </c>
      <c r="AM26" s="203">
        <v>100</v>
      </c>
    </row>
    <row r="27" spans="1:39">
      <c r="A27" s="28" t="s">
        <v>44</v>
      </c>
      <c r="B27" s="98" t="s">
        <v>14</v>
      </c>
      <c r="C27" s="29">
        <v>13</v>
      </c>
      <c r="D27" s="30">
        <v>18.5</v>
      </c>
      <c r="E27" s="31">
        <v>17</v>
      </c>
      <c r="F27" s="32" t="s">
        <v>13</v>
      </c>
      <c r="G27" s="33" t="s">
        <v>13</v>
      </c>
      <c r="H27" s="33" t="s">
        <v>13</v>
      </c>
      <c r="I27" s="33">
        <v>13.5</v>
      </c>
      <c r="J27" s="33">
        <v>15.6</v>
      </c>
      <c r="K27" s="33">
        <v>17.899999999999999</v>
      </c>
      <c r="L27" s="33">
        <v>17</v>
      </c>
      <c r="M27" s="33">
        <v>15</v>
      </c>
      <c r="N27" s="33">
        <v>15.6</v>
      </c>
      <c r="O27" s="33">
        <v>15.9</v>
      </c>
      <c r="P27" s="33">
        <v>13.7</v>
      </c>
      <c r="Q27" s="33">
        <v>15</v>
      </c>
      <c r="R27" s="33">
        <v>13.9</v>
      </c>
      <c r="S27" s="33">
        <v>14.2</v>
      </c>
      <c r="T27" s="33">
        <v>17.7</v>
      </c>
      <c r="U27" s="34">
        <v>18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0.8350515463917525</v>
      </c>
      <c r="Z27" s="126">
        <f t="shared" si="4"/>
        <v>0.96494845360824733</v>
      </c>
      <c r="AA27" s="126">
        <f t="shared" si="4"/>
        <v>1.1072164948453607</v>
      </c>
      <c r="AB27" s="126">
        <f t="shared" si="4"/>
        <v>1.0515463917525771</v>
      </c>
      <c r="AC27" s="126">
        <f t="shared" si="4"/>
        <v>0.92783505154639168</v>
      </c>
      <c r="AD27" s="126">
        <f t="shared" si="4"/>
        <v>0.96494845360824733</v>
      </c>
      <c r="AE27" s="126">
        <f t="shared" si="4"/>
        <v>0.98350515463917521</v>
      </c>
      <c r="AF27" s="126">
        <f t="shared" si="4"/>
        <v>0.84742268041237101</v>
      </c>
      <c r="AG27" s="126">
        <f t="shared" si="4"/>
        <v>0.92783505154639168</v>
      </c>
      <c r="AH27" s="126">
        <f t="shared" si="4"/>
        <v>0.85979381443298963</v>
      </c>
      <c r="AI27" s="126">
        <f t="shared" si="4"/>
        <v>0.8783505154639174</v>
      </c>
      <c r="AJ27" s="126">
        <f t="shared" si="4"/>
        <v>1.0948453608247422</v>
      </c>
      <c r="AK27" s="127">
        <f t="shared" si="4"/>
        <v>1.1134020618556699</v>
      </c>
      <c r="AL27" s="128">
        <v>1</v>
      </c>
      <c r="AM27" s="203">
        <v>100</v>
      </c>
    </row>
    <row r="28" spans="1:39">
      <c r="A28" s="28" t="s">
        <v>45</v>
      </c>
      <c r="B28" s="98" t="s">
        <v>14</v>
      </c>
      <c r="C28" s="29">
        <v>9.1499999999999986</v>
      </c>
      <c r="D28" s="30">
        <v>9.5500000000000007</v>
      </c>
      <c r="E28" s="31">
        <v>9.8500000000000014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8.1999999999999993</v>
      </c>
      <c r="K28" s="33">
        <v>9.1</v>
      </c>
      <c r="L28" s="33">
        <v>9.4</v>
      </c>
      <c r="M28" s="33">
        <v>8.8000000000000007</v>
      </c>
      <c r="N28" s="33">
        <v>9.1999999999999993</v>
      </c>
      <c r="O28" s="33">
        <v>9.1999999999999993</v>
      </c>
      <c r="P28" s="33">
        <v>9.1</v>
      </c>
      <c r="Q28" s="33">
        <v>9.6999999999999993</v>
      </c>
      <c r="R28" s="33">
        <v>9.1999999999999993</v>
      </c>
      <c r="S28" s="33">
        <v>9.5</v>
      </c>
      <c r="T28" s="33">
        <v>10.1</v>
      </c>
      <c r="U28" s="34">
        <v>10.1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0.86164623467600687</v>
      </c>
      <c r="AA28" s="126">
        <f t="shared" si="4"/>
        <v>0.95621716287215397</v>
      </c>
      <c r="AB28" s="126">
        <f t="shared" si="4"/>
        <v>0.98774080560420308</v>
      </c>
      <c r="AC28" s="126">
        <f t="shared" si="4"/>
        <v>0.92469352014010509</v>
      </c>
      <c r="AD28" s="126">
        <f t="shared" si="4"/>
        <v>0.96672504378283697</v>
      </c>
      <c r="AE28" s="126">
        <f t="shared" si="4"/>
        <v>0.96672504378283697</v>
      </c>
      <c r="AF28" s="126">
        <f t="shared" si="4"/>
        <v>0.95621716287215397</v>
      </c>
      <c r="AG28" s="126">
        <f t="shared" si="4"/>
        <v>1.0192644483362521</v>
      </c>
      <c r="AH28" s="126">
        <f t="shared" si="4"/>
        <v>0.96672504378283697</v>
      </c>
      <c r="AI28" s="126">
        <f t="shared" si="4"/>
        <v>0.99824868651488607</v>
      </c>
      <c r="AJ28" s="126">
        <f t="shared" si="4"/>
        <v>1.0612959719789841</v>
      </c>
      <c r="AK28" s="127">
        <f t="shared" si="4"/>
        <v>1.0612959719789841</v>
      </c>
      <c r="AL28" s="128">
        <v>1</v>
      </c>
      <c r="AM28" s="203">
        <v>100</v>
      </c>
    </row>
    <row r="29" spans="1:39" ht="15.75" thickBot="1">
      <c r="A29" s="28" t="s">
        <v>46</v>
      </c>
      <c r="B29" s="98" t="s">
        <v>14</v>
      </c>
      <c r="C29" s="29">
        <v>14</v>
      </c>
      <c r="D29" s="30">
        <v>15</v>
      </c>
      <c r="E29" s="31">
        <v>16</v>
      </c>
      <c r="F29" s="32" t="s">
        <v>13</v>
      </c>
      <c r="G29" s="33" t="s">
        <v>13</v>
      </c>
      <c r="H29" s="33" t="s">
        <v>13</v>
      </c>
      <c r="I29" s="33">
        <v>5.5</v>
      </c>
      <c r="J29" s="33">
        <v>12.5</v>
      </c>
      <c r="K29" s="33">
        <v>13.7</v>
      </c>
      <c r="L29" s="33">
        <v>14.7</v>
      </c>
      <c r="M29" s="33">
        <v>13.4</v>
      </c>
      <c r="N29" s="33">
        <v>14.5</v>
      </c>
      <c r="O29" s="33">
        <v>14.4</v>
      </c>
      <c r="P29" s="33">
        <v>14.2</v>
      </c>
      <c r="Q29" s="33">
        <v>16.3</v>
      </c>
      <c r="R29" s="33">
        <v>14.9</v>
      </c>
      <c r="S29" s="33">
        <v>15.7</v>
      </c>
      <c r="T29" s="33">
        <v>15.4</v>
      </c>
      <c r="U29" s="34">
        <v>15.1</v>
      </c>
      <c r="V29" s="129">
        <f t="shared" si="5"/>
        <v>0</v>
      </c>
      <c r="W29" s="130">
        <f t="shared" si="4"/>
        <v>0</v>
      </c>
      <c r="X29" s="130">
        <f t="shared" si="4"/>
        <v>0</v>
      </c>
      <c r="Y29" s="130">
        <f t="shared" si="4"/>
        <v>0.36666666666666664</v>
      </c>
      <c r="Z29" s="130">
        <f t="shared" si="4"/>
        <v>0.83333333333333337</v>
      </c>
      <c r="AA29" s="130">
        <f t="shared" si="4"/>
        <v>0.91333333333333333</v>
      </c>
      <c r="AB29" s="130">
        <f t="shared" si="4"/>
        <v>0.98</v>
      </c>
      <c r="AC29" s="130">
        <f t="shared" si="4"/>
        <v>0.89333333333333331</v>
      </c>
      <c r="AD29" s="130">
        <f t="shared" si="4"/>
        <v>0.96666666666666667</v>
      </c>
      <c r="AE29" s="130">
        <f t="shared" si="4"/>
        <v>0.96000000000000008</v>
      </c>
      <c r="AF29" s="130">
        <f t="shared" si="4"/>
        <v>0.94666666666666666</v>
      </c>
      <c r="AG29" s="130">
        <f t="shared" si="4"/>
        <v>1.0866666666666667</v>
      </c>
      <c r="AH29" s="130">
        <f t="shared" si="4"/>
        <v>0.9933333333333334</v>
      </c>
      <c r="AI29" s="130">
        <f t="shared" si="4"/>
        <v>1.0466666666666666</v>
      </c>
      <c r="AJ29" s="130">
        <f t="shared" si="4"/>
        <v>1.0266666666666666</v>
      </c>
      <c r="AK29" s="131">
        <f t="shared" si="4"/>
        <v>1.0066666666666666</v>
      </c>
      <c r="AL29" s="132">
        <v>1</v>
      </c>
      <c r="AM29" s="203">
        <v>100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6">G30</f>
        <v>86.5</v>
      </c>
      <c r="X30" s="37">
        <f t="shared" si="6"/>
        <v>121.5</v>
      </c>
      <c r="Y30" s="37">
        <f t="shared" si="6"/>
        <v>141.5</v>
      </c>
      <c r="Z30" s="37">
        <f t="shared" si="6"/>
        <v>171.5</v>
      </c>
      <c r="AA30" s="37">
        <f t="shared" si="6"/>
        <v>191.5</v>
      </c>
      <c r="AB30" s="37">
        <f t="shared" si="6"/>
        <v>231.5</v>
      </c>
      <c r="AC30" s="37">
        <f t="shared" si="6"/>
        <v>261.5</v>
      </c>
      <c r="AD30" s="37">
        <f t="shared" si="6"/>
        <v>281.5</v>
      </c>
      <c r="AE30" s="37">
        <f t="shared" si="6"/>
        <v>311.5</v>
      </c>
      <c r="AF30" s="37">
        <f t="shared" si="6"/>
        <v>341.5</v>
      </c>
      <c r="AG30" s="37">
        <f t="shared" si="6"/>
        <v>391.5</v>
      </c>
      <c r="AH30" s="37">
        <f t="shared" si="6"/>
        <v>431.5</v>
      </c>
      <c r="AI30" s="37">
        <f t="shared" si="6"/>
        <v>501.5</v>
      </c>
      <c r="AJ30" s="37">
        <f t="shared" si="6"/>
        <v>551.5</v>
      </c>
      <c r="AK30" s="38">
        <f t="shared" si="6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240.5</v>
      </c>
      <c r="D31" s="44">
        <v>246.1</v>
      </c>
      <c r="E31" s="45">
        <v>245.3</v>
      </c>
      <c r="F31" s="46" t="s">
        <v>13</v>
      </c>
      <c r="G31" s="47" t="s">
        <v>13</v>
      </c>
      <c r="H31" s="47">
        <v>18.399999999999999</v>
      </c>
      <c r="I31" s="47">
        <v>86.7</v>
      </c>
      <c r="J31" s="47">
        <v>211</v>
      </c>
      <c r="K31" s="47">
        <v>225.8</v>
      </c>
      <c r="L31" s="47">
        <v>246.2</v>
      </c>
      <c r="M31" s="47">
        <v>259.2</v>
      </c>
      <c r="N31" s="47">
        <v>252.7</v>
      </c>
      <c r="O31" s="47">
        <v>245.3</v>
      </c>
      <c r="P31" s="47">
        <v>245.3</v>
      </c>
      <c r="Q31" s="47">
        <v>244.9</v>
      </c>
      <c r="R31" s="47">
        <v>220.5</v>
      </c>
      <c r="S31" s="47">
        <v>215.8</v>
      </c>
      <c r="T31" s="47">
        <v>233.1</v>
      </c>
      <c r="U31" s="48">
        <v>242.4</v>
      </c>
      <c r="V31" s="134">
        <f>IF(F31="&lt;5",0,F31/AVERAGE($C31:$E31))</f>
        <v>0</v>
      </c>
      <c r="W31" s="135">
        <f t="shared" ref="W31:AK43" si="7">IF(G31="&lt;5",0,G31/AVERAGE($C31:$E31))</f>
        <v>0</v>
      </c>
      <c r="X31" s="135">
        <f t="shared" si="7"/>
        <v>7.5420139363300984E-2</v>
      </c>
      <c r="Y31" s="135">
        <f t="shared" si="7"/>
        <v>0.35537641754338023</v>
      </c>
      <c r="Z31" s="135">
        <f t="shared" si="7"/>
        <v>0.86487225030741899</v>
      </c>
      <c r="AA31" s="135">
        <f t="shared" si="7"/>
        <v>0.92553627544746542</v>
      </c>
      <c r="AB31" s="135">
        <f t="shared" si="7"/>
        <v>1.0091542560459077</v>
      </c>
      <c r="AC31" s="135">
        <f t="shared" si="7"/>
        <v>1.0624402240743269</v>
      </c>
      <c r="AD31" s="135">
        <f t="shared" si="7"/>
        <v>1.0357972400601174</v>
      </c>
      <c r="AE31" s="135">
        <f t="shared" si="7"/>
        <v>1.0054652274900941</v>
      </c>
      <c r="AF31" s="135">
        <f t="shared" si="7"/>
        <v>1.0054652274900941</v>
      </c>
      <c r="AG31" s="135">
        <f t="shared" si="7"/>
        <v>1.0038256592430659</v>
      </c>
      <c r="AH31" s="135">
        <f t="shared" si="7"/>
        <v>0.9038119961743406</v>
      </c>
      <c r="AI31" s="135">
        <f t="shared" si="7"/>
        <v>0.88454706927175841</v>
      </c>
      <c r="AJ31" s="135">
        <f t="shared" si="7"/>
        <v>0.95545839595573157</v>
      </c>
      <c r="AK31" s="136">
        <f t="shared" si="7"/>
        <v>0.99357835769913916</v>
      </c>
      <c r="AL31" s="137">
        <v>1.07</v>
      </c>
      <c r="AM31" s="203">
        <v>10</v>
      </c>
    </row>
    <row r="32" spans="1:39">
      <c r="A32" s="42" t="s">
        <v>1</v>
      </c>
      <c r="B32" s="100" t="s">
        <v>14</v>
      </c>
      <c r="C32" s="43">
        <v>194.3</v>
      </c>
      <c r="D32" s="44">
        <v>204.8</v>
      </c>
      <c r="E32" s="45">
        <v>205.9</v>
      </c>
      <c r="F32" s="46" t="s">
        <v>13</v>
      </c>
      <c r="G32" s="47" t="s">
        <v>13</v>
      </c>
      <c r="H32" s="47">
        <v>14.4</v>
      </c>
      <c r="I32" s="47">
        <v>69</v>
      </c>
      <c r="J32" s="47">
        <v>175.2</v>
      </c>
      <c r="K32" s="47">
        <v>189.5</v>
      </c>
      <c r="L32" s="47">
        <v>207.2</v>
      </c>
      <c r="M32" s="47">
        <v>219.3</v>
      </c>
      <c r="N32" s="47">
        <v>214.4</v>
      </c>
      <c r="O32" s="47">
        <v>207.8</v>
      </c>
      <c r="P32" s="47">
        <v>211.4</v>
      </c>
      <c r="Q32" s="47">
        <v>214.6</v>
      </c>
      <c r="R32" s="47">
        <v>191.5</v>
      </c>
      <c r="S32" s="47">
        <v>188.4</v>
      </c>
      <c r="T32" s="47">
        <v>202.3</v>
      </c>
      <c r="U32" s="48">
        <v>208.6</v>
      </c>
      <c r="V32" s="134">
        <f t="shared" ref="V32:V43" si="8">IF(F32="&lt;5",0,F32/AVERAGE($C32:$E32))</f>
        <v>0</v>
      </c>
      <c r="W32" s="135">
        <f t="shared" si="7"/>
        <v>0</v>
      </c>
      <c r="X32" s="135">
        <f t="shared" si="7"/>
        <v>7.1404958677685954E-2</v>
      </c>
      <c r="Y32" s="135">
        <f t="shared" si="7"/>
        <v>0.34214876033057851</v>
      </c>
      <c r="Z32" s="135">
        <f t="shared" si="7"/>
        <v>0.86876033057851243</v>
      </c>
      <c r="AA32" s="135">
        <f t="shared" si="7"/>
        <v>0.93966942148760335</v>
      </c>
      <c r="AB32" s="135">
        <f t="shared" si="7"/>
        <v>1.0274380165289256</v>
      </c>
      <c r="AC32" s="135">
        <f t="shared" si="7"/>
        <v>1.0874380165289257</v>
      </c>
      <c r="AD32" s="135">
        <f t="shared" si="7"/>
        <v>1.0631404958677686</v>
      </c>
      <c r="AE32" s="135">
        <f t="shared" si="7"/>
        <v>1.0304132231404959</v>
      </c>
      <c r="AF32" s="135">
        <f t="shared" si="7"/>
        <v>1.0482644628099174</v>
      </c>
      <c r="AG32" s="135">
        <f t="shared" si="7"/>
        <v>1.0641322314049586</v>
      </c>
      <c r="AH32" s="135">
        <f t="shared" si="7"/>
        <v>0.94958677685950421</v>
      </c>
      <c r="AI32" s="135">
        <f t="shared" si="7"/>
        <v>0.93421487603305797</v>
      </c>
      <c r="AJ32" s="135">
        <f t="shared" si="7"/>
        <v>1.0031404958677688</v>
      </c>
      <c r="AK32" s="136">
        <f t="shared" si="7"/>
        <v>1.0343801652892561</v>
      </c>
      <c r="AL32" s="137">
        <v>1.07</v>
      </c>
      <c r="AM32" s="203">
        <v>10</v>
      </c>
    </row>
    <row r="33" spans="1:39">
      <c r="A33" s="42" t="s">
        <v>2</v>
      </c>
      <c r="B33" s="100" t="s">
        <v>14</v>
      </c>
      <c r="C33" s="43">
        <v>78.3</v>
      </c>
      <c r="D33" s="44">
        <v>84.3</v>
      </c>
      <c r="E33" s="45">
        <v>85.7</v>
      </c>
      <c r="F33" s="46" t="s">
        <v>13</v>
      </c>
      <c r="G33" s="47" t="s">
        <v>13</v>
      </c>
      <c r="H33" s="47" t="s">
        <v>13</v>
      </c>
      <c r="I33" s="47">
        <v>24.3</v>
      </c>
      <c r="J33" s="47">
        <v>69.900000000000006</v>
      </c>
      <c r="K33" s="47">
        <v>77.2</v>
      </c>
      <c r="L33" s="47">
        <v>83.2</v>
      </c>
      <c r="M33" s="47">
        <v>88.1</v>
      </c>
      <c r="N33" s="47">
        <v>86.4</v>
      </c>
      <c r="O33" s="47">
        <v>84.1</v>
      </c>
      <c r="P33" s="47">
        <v>86.7</v>
      </c>
      <c r="Q33" s="47">
        <v>88</v>
      </c>
      <c r="R33" s="47">
        <v>79.2</v>
      </c>
      <c r="S33" s="47">
        <v>78.400000000000006</v>
      </c>
      <c r="T33" s="47">
        <v>83.5</v>
      </c>
      <c r="U33" s="48">
        <v>85.6</v>
      </c>
      <c r="V33" s="134">
        <f t="shared" si="8"/>
        <v>0</v>
      </c>
      <c r="W33" s="135">
        <f t="shared" si="7"/>
        <v>0</v>
      </c>
      <c r="X33" s="135">
        <f t="shared" si="7"/>
        <v>0</v>
      </c>
      <c r="Y33" s="135">
        <f t="shared" si="7"/>
        <v>0.29359645590012085</v>
      </c>
      <c r="Z33" s="135">
        <f t="shared" si="7"/>
        <v>0.84454289166331054</v>
      </c>
      <c r="AA33" s="135">
        <f t="shared" si="7"/>
        <v>0.93274265002013701</v>
      </c>
      <c r="AB33" s="135">
        <f t="shared" si="7"/>
        <v>1.0052356020942408</v>
      </c>
      <c r="AC33" s="135">
        <f t="shared" si="7"/>
        <v>1.0644381796214257</v>
      </c>
      <c r="AD33" s="135">
        <f t="shared" si="7"/>
        <v>1.0438985098670963</v>
      </c>
      <c r="AE33" s="135">
        <f t="shared" si="7"/>
        <v>1.0161095449053563</v>
      </c>
      <c r="AF33" s="135">
        <f t="shared" si="7"/>
        <v>1.0475231574708015</v>
      </c>
      <c r="AG33" s="135">
        <f t="shared" si="7"/>
        <v>1.0632299637535241</v>
      </c>
      <c r="AH33" s="135">
        <f t="shared" si="7"/>
        <v>0.9569069673781716</v>
      </c>
      <c r="AI33" s="135">
        <f t="shared" si="7"/>
        <v>0.94724124043495783</v>
      </c>
      <c r="AJ33" s="135">
        <f t="shared" si="7"/>
        <v>1.008860249697946</v>
      </c>
      <c r="AK33" s="136">
        <f t="shared" si="7"/>
        <v>1.0342327829238824</v>
      </c>
      <c r="AL33" s="137">
        <v>1.08</v>
      </c>
      <c r="AM33" s="203">
        <v>10</v>
      </c>
    </row>
    <row r="34" spans="1:39">
      <c r="A34" s="42" t="s">
        <v>3</v>
      </c>
      <c r="B34" s="100" t="s">
        <v>14</v>
      </c>
      <c r="C34" s="43">
        <v>410.2</v>
      </c>
      <c r="D34" s="44">
        <v>445.4</v>
      </c>
      <c r="E34" s="45">
        <v>452.4</v>
      </c>
      <c r="F34" s="46" t="s">
        <v>13</v>
      </c>
      <c r="G34" s="47" t="s">
        <v>13</v>
      </c>
      <c r="H34" s="47">
        <v>25</v>
      </c>
      <c r="I34" s="47">
        <v>112.5</v>
      </c>
      <c r="J34" s="47">
        <v>364.9</v>
      </c>
      <c r="K34" s="47">
        <v>404</v>
      </c>
      <c r="L34" s="47">
        <v>438.4</v>
      </c>
      <c r="M34" s="47">
        <v>464.7</v>
      </c>
      <c r="N34" s="47">
        <v>454.5</v>
      </c>
      <c r="O34" s="47">
        <v>440.6</v>
      </c>
      <c r="P34" s="47">
        <v>455.5</v>
      </c>
      <c r="Q34" s="47">
        <v>462.6</v>
      </c>
      <c r="R34" s="47">
        <v>412.8</v>
      </c>
      <c r="S34" s="47">
        <v>411.8</v>
      </c>
      <c r="T34" s="47">
        <v>438</v>
      </c>
      <c r="U34" s="48">
        <v>449.1</v>
      </c>
      <c r="V34" s="134">
        <f t="shared" si="8"/>
        <v>0</v>
      </c>
      <c r="W34" s="135">
        <f t="shared" si="7"/>
        <v>0</v>
      </c>
      <c r="X34" s="135">
        <f t="shared" si="7"/>
        <v>5.7339449541284407E-2</v>
      </c>
      <c r="Y34" s="135">
        <f t="shared" si="7"/>
        <v>0.2580275229357798</v>
      </c>
      <c r="Z34" s="135">
        <f t="shared" si="7"/>
        <v>0.83692660550458708</v>
      </c>
      <c r="AA34" s="135">
        <f t="shared" si="7"/>
        <v>0.92660550458715596</v>
      </c>
      <c r="AB34" s="135">
        <f t="shared" si="7"/>
        <v>1.0055045871559634</v>
      </c>
      <c r="AC34" s="135">
        <f t="shared" si="7"/>
        <v>1.0658256880733945</v>
      </c>
      <c r="AD34" s="135">
        <f t="shared" si="7"/>
        <v>1.0424311926605505</v>
      </c>
      <c r="AE34" s="135">
        <f t="shared" si="7"/>
        <v>1.0105504587155965</v>
      </c>
      <c r="AF34" s="135">
        <f t="shared" si="7"/>
        <v>1.0447247706422018</v>
      </c>
      <c r="AG34" s="135">
        <f t="shared" si="7"/>
        <v>1.0610091743119268</v>
      </c>
      <c r="AH34" s="135">
        <f t="shared" si="7"/>
        <v>0.94678899082568813</v>
      </c>
      <c r="AI34" s="135">
        <f t="shared" si="7"/>
        <v>0.94449541284403671</v>
      </c>
      <c r="AJ34" s="135">
        <f t="shared" si="7"/>
        <v>1.0045871559633028</v>
      </c>
      <c r="AK34" s="136">
        <f t="shared" si="7"/>
        <v>1.030045871559633</v>
      </c>
      <c r="AL34" s="137">
        <v>1.08</v>
      </c>
      <c r="AM34" s="203">
        <v>10</v>
      </c>
    </row>
    <row r="35" spans="1:39">
      <c r="A35" s="42" t="s">
        <v>4</v>
      </c>
      <c r="B35" s="100" t="s">
        <v>14</v>
      </c>
      <c r="C35" s="43">
        <v>367</v>
      </c>
      <c r="D35" s="44">
        <v>395.6</v>
      </c>
      <c r="E35" s="45">
        <v>399.5</v>
      </c>
      <c r="F35" s="46" t="s">
        <v>13</v>
      </c>
      <c r="G35" s="47" t="s">
        <v>13</v>
      </c>
      <c r="H35" s="47">
        <v>28</v>
      </c>
      <c r="I35" s="47">
        <v>132.4</v>
      </c>
      <c r="J35" s="47">
        <v>334.2</v>
      </c>
      <c r="K35" s="47">
        <v>362.7</v>
      </c>
      <c r="L35" s="47">
        <v>389.5</v>
      </c>
      <c r="M35" s="47">
        <v>407.1</v>
      </c>
      <c r="N35" s="47">
        <v>397</v>
      </c>
      <c r="O35" s="47">
        <v>388.1</v>
      </c>
      <c r="P35" s="47">
        <v>399.2</v>
      </c>
      <c r="Q35" s="47">
        <v>406.5</v>
      </c>
      <c r="R35" s="47">
        <v>371.8</v>
      </c>
      <c r="S35" s="47">
        <v>368.6</v>
      </c>
      <c r="T35" s="47">
        <v>391.5</v>
      </c>
      <c r="U35" s="48">
        <v>400</v>
      </c>
      <c r="V35" s="134">
        <f t="shared" si="8"/>
        <v>0</v>
      </c>
      <c r="W35" s="135">
        <f t="shared" si="7"/>
        <v>0</v>
      </c>
      <c r="X35" s="135">
        <f t="shared" si="7"/>
        <v>7.2282936064022044E-2</v>
      </c>
      <c r="Y35" s="135">
        <f t="shared" si="7"/>
        <v>0.34179502624558994</v>
      </c>
      <c r="Z35" s="135">
        <f t="shared" si="7"/>
        <v>0.86274847259272014</v>
      </c>
      <c r="AA35" s="135">
        <f t="shared" si="7"/>
        <v>0.93632217537217111</v>
      </c>
      <c r="AB35" s="135">
        <f t="shared" si="7"/>
        <v>1.0055072713191637</v>
      </c>
      <c r="AC35" s="135">
        <f t="shared" si="7"/>
        <v>1.0509422597022633</v>
      </c>
      <c r="AD35" s="135">
        <f t="shared" si="7"/>
        <v>1.0248687720505982</v>
      </c>
      <c r="AE35" s="135">
        <f t="shared" si="7"/>
        <v>1.0018931245159626</v>
      </c>
      <c r="AF35" s="135">
        <f t="shared" si="7"/>
        <v>1.0305481455984855</v>
      </c>
      <c r="AG35" s="135">
        <f t="shared" si="7"/>
        <v>1.0493933396437485</v>
      </c>
      <c r="AH35" s="135">
        <f t="shared" si="7"/>
        <v>0.9598141295929784</v>
      </c>
      <c r="AI35" s="135">
        <f t="shared" si="7"/>
        <v>0.95155322261423303</v>
      </c>
      <c r="AJ35" s="135">
        <f t="shared" si="7"/>
        <v>1.0106703381808795</v>
      </c>
      <c r="AK35" s="136">
        <f t="shared" si="7"/>
        <v>1.0326133723431721</v>
      </c>
      <c r="AL35" s="137">
        <v>1.08</v>
      </c>
      <c r="AM35" s="203">
        <v>10</v>
      </c>
    </row>
    <row r="36" spans="1:39">
      <c r="A36" s="42" t="s">
        <v>7</v>
      </c>
      <c r="B36" s="100" t="s">
        <v>14</v>
      </c>
      <c r="C36" s="43">
        <v>86.2</v>
      </c>
      <c r="D36" s="44">
        <v>94.6</v>
      </c>
      <c r="E36" s="45">
        <v>95.4</v>
      </c>
      <c r="F36" s="46" t="s">
        <v>13</v>
      </c>
      <c r="G36" s="47" t="s">
        <v>13</v>
      </c>
      <c r="H36" s="47">
        <v>5.9</v>
      </c>
      <c r="I36" s="47">
        <v>31.3</v>
      </c>
      <c r="J36" s="47">
        <v>76</v>
      </c>
      <c r="K36" s="47">
        <v>86.3</v>
      </c>
      <c r="L36" s="47">
        <v>91.8</v>
      </c>
      <c r="M36" s="47">
        <v>94.7</v>
      </c>
      <c r="N36" s="47">
        <v>91.7</v>
      </c>
      <c r="O36" s="47">
        <v>89.9</v>
      </c>
      <c r="P36" s="47">
        <v>93.2</v>
      </c>
      <c r="Q36" s="47">
        <v>95.1</v>
      </c>
      <c r="R36" s="47">
        <v>88</v>
      </c>
      <c r="S36" s="47">
        <v>87.8</v>
      </c>
      <c r="T36" s="47">
        <v>92.5</v>
      </c>
      <c r="U36" s="48">
        <v>94.2</v>
      </c>
      <c r="V36" s="134">
        <f t="shared" si="8"/>
        <v>0</v>
      </c>
      <c r="W36" s="135">
        <f t="shared" si="7"/>
        <v>0</v>
      </c>
      <c r="X36" s="135">
        <f t="shared" si="7"/>
        <v>6.4083997103548146E-2</v>
      </c>
      <c r="Y36" s="135">
        <f t="shared" si="7"/>
        <v>0.33997103548153507</v>
      </c>
      <c r="Z36" s="135">
        <f t="shared" si="7"/>
        <v>0.82548877624909478</v>
      </c>
      <c r="AA36" s="135">
        <f t="shared" si="7"/>
        <v>0.93736422881969572</v>
      </c>
      <c r="AB36" s="135">
        <f t="shared" si="7"/>
        <v>0.99710354815351177</v>
      </c>
      <c r="AC36" s="135">
        <f t="shared" si="7"/>
        <v>1.0286024619840695</v>
      </c>
      <c r="AD36" s="135">
        <f t="shared" si="7"/>
        <v>0.99601737871107887</v>
      </c>
      <c r="AE36" s="135">
        <f t="shared" si="7"/>
        <v>0.97646632874728456</v>
      </c>
      <c r="AF36" s="135">
        <f t="shared" si="7"/>
        <v>1.0123099203475741</v>
      </c>
      <c r="AG36" s="135">
        <f t="shared" si="7"/>
        <v>1.0329471397538015</v>
      </c>
      <c r="AH36" s="135">
        <f t="shared" si="7"/>
        <v>0.95582910934105714</v>
      </c>
      <c r="AI36" s="135">
        <f t="shared" si="7"/>
        <v>0.95365677045619102</v>
      </c>
      <c r="AJ36" s="135">
        <f t="shared" si="7"/>
        <v>1.0047067342505429</v>
      </c>
      <c r="AK36" s="136">
        <f t="shared" si="7"/>
        <v>1.0231716147719043</v>
      </c>
      <c r="AL36" s="137">
        <v>1.08</v>
      </c>
      <c r="AM36" s="203">
        <v>10</v>
      </c>
    </row>
    <row r="37" spans="1:39">
      <c r="A37" s="42" t="s">
        <v>6</v>
      </c>
      <c r="B37" s="100" t="s">
        <v>14</v>
      </c>
      <c r="C37" s="43">
        <v>144.30000000000001</v>
      </c>
      <c r="D37" s="44">
        <v>159.19999999999999</v>
      </c>
      <c r="E37" s="45">
        <v>161.4</v>
      </c>
      <c r="F37" s="46" t="s">
        <v>13</v>
      </c>
      <c r="G37" s="47" t="s">
        <v>13</v>
      </c>
      <c r="H37" s="47">
        <v>7</v>
      </c>
      <c r="I37" s="47">
        <v>42.2</v>
      </c>
      <c r="J37" s="47">
        <v>123.3</v>
      </c>
      <c r="K37" s="47">
        <v>138.5</v>
      </c>
      <c r="L37" s="47">
        <v>150.19999999999999</v>
      </c>
      <c r="M37" s="47">
        <v>157.69999999999999</v>
      </c>
      <c r="N37" s="47">
        <v>153.6</v>
      </c>
      <c r="O37" s="47">
        <v>148.6</v>
      </c>
      <c r="P37" s="47">
        <v>154.9</v>
      </c>
      <c r="Q37" s="47">
        <v>157</v>
      </c>
      <c r="R37" s="47">
        <v>143.69999999999999</v>
      </c>
      <c r="S37" s="47">
        <v>142.19999999999999</v>
      </c>
      <c r="T37" s="47">
        <v>150.9</v>
      </c>
      <c r="U37" s="48">
        <v>154.30000000000001</v>
      </c>
      <c r="V37" s="134">
        <f t="shared" si="8"/>
        <v>0</v>
      </c>
      <c r="W37" s="135">
        <f t="shared" si="7"/>
        <v>0</v>
      </c>
      <c r="X37" s="135">
        <f t="shared" si="7"/>
        <v>4.5171004517100453E-2</v>
      </c>
      <c r="Y37" s="135">
        <f t="shared" si="7"/>
        <v>0.27231662723166272</v>
      </c>
      <c r="Z37" s="135">
        <f t="shared" si="7"/>
        <v>0.79565497956549791</v>
      </c>
      <c r="AA37" s="135">
        <f t="shared" si="7"/>
        <v>0.89374058937405898</v>
      </c>
      <c r="AB37" s="135">
        <f t="shared" si="7"/>
        <v>0.96924069692406956</v>
      </c>
      <c r="AC37" s="135">
        <f t="shared" si="7"/>
        <v>1.0176382017638201</v>
      </c>
      <c r="AD37" s="135">
        <f t="shared" si="7"/>
        <v>0.99118089911808982</v>
      </c>
      <c r="AE37" s="135">
        <f t="shared" si="7"/>
        <v>0.95891589589158954</v>
      </c>
      <c r="AF37" s="135">
        <f t="shared" si="7"/>
        <v>0.99956979995698003</v>
      </c>
      <c r="AG37" s="135">
        <f t="shared" si="7"/>
        <v>1.0131211013121102</v>
      </c>
      <c r="AH37" s="135">
        <f t="shared" si="7"/>
        <v>0.92729619272961916</v>
      </c>
      <c r="AI37" s="135">
        <f t="shared" si="7"/>
        <v>0.91761669176166905</v>
      </c>
      <c r="AJ37" s="135">
        <f t="shared" si="7"/>
        <v>0.97375779737577972</v>
      </c>
      <c r="AK37" s="136">
        <f t="shared" si="7"/>
        <v>0.99569799956979999</v>
      </c>
      <c r="AL37" s="137">
        <v>1.1200000000000001</v>
      </c>
      <c r="AM37" s="203">
        <v>10</v>
      </c>
    </row>
    <row r="38" spans="1:39">
      <c r="A38" s="49" t="s">
        <v>5</v>
      </c>
      <c r="B38" s="101" t="s">
        <v>14</v>
      </c>
      <c r="C38" s="50">
        <v>50.1</v>
      </c>
      <c r="D38" s="51">
        <v>54.5</v>
      </c>
      <c r="E38" s="52">
        <v>55.4</v>
      </c>
      <c r="F38" s="53" t="s">
        <v>13</v>
      </c>
      <c r="G38" s="54" t="s">
        <v>13</v>
      </c>
      <c r="H38" s="54" t="s">
        <v>13</v>
      </c>
      <c r="I38" s="54">
        <v>12.8</v>
      </c>
      <c r="J38" s="54">
        <v>41.7</v>
      </c>
      <c r="K38" s="54">
        <v>48.1</v>
      </c>
      <c r="L38" s="54">
        <v>51.9</v>
      </c>
      <c r="M38" s="54">
        <v>54.8</v>
      </c>
      <c r="N38" s="54">
        <v>53.8</v>
      </c>
      <c r="O38" s="54">
        <v>52.2</v>
      </c>
      <c r="P38" s="54">
        <v>54.2</v>
      </c>
      <c r="Q38" s="54">
        <v>54.8</v>
      </c>
      <c r="R38" s="54">
        <v>49.5</v>
      </c>
      <c r="S38" s="54">
        <v>49.9</v>
      </c>
      <c r="T38" s="54">
        <v>50</v>
      </c>
      <c r="U38" s="55">
        <v>51.2</v>
      </c>
      <c r="V38" s="138">
        <f t="shared" si="8"/>
        <v>0</v>
      </c>
      <c r="W38" s="139">
        <f t="shared" si="7"/>
        <v>0</v>
      </c>
      <c r="X38" s="139">
        <f t="shared" si="7"/>
        <v>0</v>
      </c>
      <c r="Y38" s="139">
        <f t="shared" si="7"/>
        <v>0.24</v>
      </c>
      <c r="Z38" s="139">
        <f t="shared" si="7"/>
        <v>0.78187499999999999</v>
      </c>
      <c r="AA38" s="139">
        <f t="shared" si="7"/>
        <v>0.90187499999999998</v>
      </c>
      <c r="AB38" s="139">
        <f t="shared" si="7"/>
        <v>0.97312499999999991</v>
      </c>
      <c r="AC38" s="139">
        <f t="shared" si="7"/>
        <v>1.0274999999999999</v>
      </c>
      <c r="AD38" s="139">
        <f t="shared" si="7"/>
        <v>1.0087499999999998</v>
      </c>
      <c r="AE38" s="139">
        <f t="shared" si="7"/>
        <v>0.97875000000000001</v>
      </c>
      <c r="AF38" s="139">
        <f t="shared" si="7"/>
        <v>1.0162500000000001</v>
      </c>
      <c r="AG38" s="139">
        <f t="shared" si="7"/>
        <v>1.0274999999999999</v>
      </c>
      <c r="AH38" s="139">
        <f t="shared" si="7"/>
        <v>0.92812499999999998</v>
      </c>
      <c r="AI38" s="139">
        <f t="shared" si="7"/>
        <v>0.93562499999999993</v>
      </c>
      <c r="AJ38" s="139">
        <f t="shared" si="7"/>
        <v>0.9375</v>
      </c>
      <c r="AK38" s="140">
        <f t="shared" si="7"/>
        <v>0.96</v>
      </c>
      <c r="AL38" s="141">
        <v>1.1200000000000001</v>
      </c>
      <c r="AM38" s="207">
        <v>10</v>
      </c>
    </row>
    <row r="39" spans="1:39">
      <c r="A39" s="58" t="s">
        <v>9</v>
      </c>
      <c r="B39" s="102" t="s">
        <v>14</v>
      </c>
      <c r="C39" s="59">
        <v>683.2</v>
      </c>
      <c r="D39" s="60">
        <v>724.7</v>
      </c>
      <c r="E39" s="61">
        <v>736.6</v>
      </c>
      <c r="F39" s="62" t="s">
        <v>13</v>
      </c>
      <c r="G39" s="63" t="s">
        <v>13</v>
      </c>
      <c r="H39" s="63">
        <v>64.2</v>
      </c>
      <c r="I39" s="63">
        <v>313.39999999999998</v>
      </c>
      <c r="J39" s="63">
        <v>611.29999999999995</v>
      </c>
      <c r="K39" s="63">
        <v>661.4</v>
      </c>
      <c r="L39" s="63">
        <v>723</v>
      </c>
      <c r="M39" s="63">
        <v>708.1</v>
      </c>
      <c r="N39" s="63">
        <v>687.9</v>
      </c>
      <c r="O39" s="63">
        <v>691</v>
      </c>
      <c r="P39" s="63">
        <v>712.7</v>
      </c>
      <c r="Q39" s="63">
        <v>732.2</v>
      </c>
      <c r="R39" s="63">
        <v>715.2</v>
      </c>
      <c r="S39" s="63">
        <v>705.4</v>
      </c>
      <c r="T39" s="63">
        <v>745.4</v>
      </c>
      <c r="U39" s="64">
        <v>737.7</v>
      </c>
      <c r="V39" s="142">
        <f t="shared" si="8"/>
        <v>0</v>
      </c>
      <c r="W39" s="143">
        <f t="shared" si="7"/>
        <v>0</v>
      </c>
      <c r="X39" s="143">
        <f t="shared" si="7"/>
        <v>8.9811144788995101E-2</v>
      </c>
      <c r="Y39" s="143">
        <f t="shared" si="7"/>
        <v>0.43842387502914426</v>
      </c>
      <c r="Z39" s="143">
        <f t="shared" si="7"/>
        <v>0.8551643739799486</v>
      </c>
      <c r="AA39" s="143">
        <f t="shared" si="7"/>
        <v>0.92525064117509903</v>
      </c>
      <c r="AB39" s="143">
        <f t="shared" si="7"/>
        <v>1.0114245744928887</v>
      </c>
      <c r="AC39" s="143">
        <f t="shared" si="7"/>
        <v>0.99058055490790387</v>
      </c>
      <c r="AD39" s="143">
        <f t="shared" si="7"/>
        <v>0.96232221963161568</v>
      </c>
      <c r="AE39" s="143">
        <f t="shared" si="7"/>
        <v>0.96665889484728373</v>
      </c>
      <c r="AF39" s="143">
        <f t="shared" si="7"/>
        <v>0.99701562135695965</v>
      </c>
      <c r="AG39" s="143">
        <f t="shared" si="7"/>
        <v>1.0242947073910003</v>
      </c>
      <c r="AH39" s="143">
        <f t="shared" si="7"/>
        <v>1.0005129400792725</v>
      </c>
      <c r="AI39" s="143">
        <f t="shared" si="7"/>
        <v>0.98680345068780595</v>
      </c>
      <c r="AJ39" s="143">
        <f t="shared" si="7"/>
        <v>1.0427605502448123</v>
      </c>
      <c r="AK39" s="144">
        <f t="shared" si="7"/>
        <v>1.0319888085800886</v>
      </c>
      <c r="AL39" s="145">
        <v>1.06</v>
      </c>
      <c r="AM39" s="203">
        <v>10</v>
      </c>
    </row>
    <row r="40" spans="1:39">
      <c r="A40" s="58" t="s">
        <v>8</v>
      </c>
      <c r="B40" s="102" t="s">
        <v>14</v>
      </c>
      <c r="C40" s="59">
        <v>31.5</v>
      </c>
      <c r="D40" s="60">
        <v>34</v>
      </c>
      <c r="E40" s="61">
        <v>34.5</v>
      </c>
      <c r="F40" s="62" t="s">
        <v>13</v>
      </c>
      <c r="G40" s="63" t="s">
        <v>13</v>
      </c>
      <c r="H40" s="63" t="s">
        <v>13</v>
      </c>
      <c r="I40" s="63">
        <v>11.1</v>
      </c>
      <c r="J40" s="63">
        <v>27</v>
      </c>
      <c r="K40" s="63">
        <v>30.7</v>
      </c>
      <c r="L40" s="63">
        <v>33.4</v>
      </c>
      <c r="M40" s="63">
        <v>34</v>
      </c>
      <c r="N40" s="63">
        <v>33.1</v>
      </c>
      <c r="O40" s="63">
        <v>32.4</v>
      </c>
      <c r="P40" s="63">
        <v>33.799999999999997</v>
      </c>
      <c r="Q40" s="63">
        <v>34.299999999999997</v>
      </c>
      <c r="R40" s="63">
        <v>31.9</v>
      </c>
      <c r="S40" s="63">
        <v>31.9</v>
      </c>
      <c r="T40" s="63">
        <v>33.5</v>
      </c>
      <c r="U40" s="64">
        <v>34.200000000000003</v>
      </c>
      <c r="V40" s="142">
        <f t="shared" si="8"/>
        <v>0</v>
      </c>
      <c r="W40" s="143">
        <f t="shared" si="7"/>
        <v>0</v>
      </c>
      <c r="X40" s="143">
        <f t="shared" si="7"/>
        <v>0</v>
      </c>
      <c r="Y40" s="143">
        <f t="shared" si="7"/>
        <v>0.33299999999999996</v>
      </c>
      <c r="Z40" s="143">
        <f t="shared" si="7"/>
        <v>0.80999999999999994</v>
      </c>
      <c r="AA40" s="143">
        <f t="shared" si="7"/>
        <v>0.92099999999999993</v>
      </c>
      <c r="AB40" s="143">
        <f t="shared" si="7"/>
        <v>1.0019999999999998</v>
      </c>
      <c r="AC40" s="143">
        <f t="shared" si="7"/>
        <v>1.02</v>
      </c>
      <c r="AD40" s="143">
        <f t="shared" si="7"/>
        <v>0.99299999999999999</v>
      </c>
      <c r="AE40" s="143">
        <f t="shared" si="7"/>
        <v>0.97199999999999986</v>
      </c>
      <c r="AF40" s="143">
        <f t="shared" si="7"/>
        <v>1.0139999999999998</v>
      </c>
      <c r="AG40" s="143">
        <f t="shared" si="7"/>
        <v>1.0289999999999999</v>
      </c>
      <c r="AH40" s="143">
        <f t="shared" si="7"/>
        <v>0.95699999999999985</v>
      </c>
      <c r="AI40" s="143">
        <f t="shared" si="7"/>
        <v>0.95699999999999985</v>
      </c>
      <c r="AJ40" s="143">
        <f t="shared" si="7"/>
        <v>1.0049999999999999</v>
      </c>
      <c r="AK40" s="144">
        <f t="shared" si="7"/>
        <v>1.026</v>
      </c>
      <c r="AL40" s="145">
        <v>1.08</v>
      </c>
      <c r="AM40" s="203">
        <v>10</v>
      </c>
    </row>
    <row r="41" spans="1:39">
      <c r="A41" s="58" t="s">
        <v>10</v>
      </c>
      <c r="B41" s="102" t="s">
        <v>14</v>
      </c>
      <c r="C41" s="59">
        <v>2747.0039999999999</v>
      </c>
      <c r="D41" s="60">
        <v>2982.835</v>
      </c>
      <c r="E41" s="61">
        <v>3044.6909999999998</v>
      </c>
      <c r="F41" s="62" t="s">
        <v>13</v>
      </c>
      <c r="G41" s="63" t="s">
        <v>13</v>
      </c>
      <c r="H41" s="63">
        <v>190.6</v>
      </c>
      <c r="I41" s="63">
        <v>1063.2</v>
      </c>
      <c r="J41" s="63">
        <v>2396.1999999999998</v>
      </c>
      <c r="K41" s="63">
        <v>2697.9</v>
      </c>
      <c r="L41" s="63">
        <v>2983.3</v>
      </c>
      <c r="M41" s="63">
        <v>2904.6</v>
      </c>
      <c r="N41" s="63">
        <v>2789.7</v>
      </c>
      <c r="O41" s="63">
        <v>2806.1</v>
      </c>
      <c r="P41" s="63">
        <v>2917.2</v>
      </c>
      <c r="Q41" s="63">
        <v>3002.5</v>
      </c>
      <c r="R41" s="63">
        <v>2960</v>
      </c>
      <c r="S41" s="63">
        <v>2876.7</v>
      </c>
      <c r="T41" s="63">
        <v>3065.8</v>
      </c>
      <c r="U41" s="64">
        <v>3015.1</v>
      </c>
      <c r="V41" s="142">
        <f t="shared" si="8"/>
        <v>0</v>
      </c>
      <c r="W41" s="143">
        <f t="shared" si="7"/>
        <v>0</v>
      </c>
      <c r="X41" s="143">
        <f t="shared" si="7"/>
        <v>6.5165883528804397E-2</v>
      </c>
      <c r="Y41" s="143">
        <f t="shared" si="7"/>
        <v>0.36350664935899707</v>
      </c>
      <c r="Z41" s="143">
        <f t="shared" si="7"/>
        <v>0.81925755567534675</v>
      </c>
      <c r="AA41" s="143">
        <f t="shared" si="7"/>
        <v>0.92240837970808709</v>
      </c>
      <c r="AB41" s="143">
        <f t="shared" si="7"/>
        <v>1.0199862556740933</v>
      </c>
      <c r="AC41" s="143">
        <f t="shared" si="7"/>
        <v>0.99307883157274535</v>
      </c>
      <c r="AD41" s="143">
        <f t="shared" si="7"/>
        <v>0.95379467618208624</v>
      </c>
      <c r="AE41" s="143">
        <f t="shared" si="7"/>
        <v>0.9594018141142604</v>
      </c>
      <c r="AF41" s="143">
        <f t="shared" si="7"/>
        <v>0.99738675461819615</v>
      </c>
      <c r="AG41" s="143">
        <f t="shared" si="7"/>
        <v>1.0265507098385898</v>
      </c>
      <c r="AH41" s="143">
        <f t="shared" si="7"/>
        <v>1.0120200170265532</v>
      </c>
      <c r="AI41" s="143">
        <f t="shared" si="7"/>
        <v>0.98353985911496122</v>
      </c>
      <c r="AJ41" s="143">
        <f t="shared" si="7"/>
        <v>1.0481928946621646</v>
      </c>
      <c r="AK41" s="144">
        <f t="shared" si="7"/>
        <v>1.0308586328840408</v>
      </c>
      <c r="AL41" s="145">
        <v>1.08</v>
      </c>
      <c r="AM41" s="203">
        <v>10</v>
      </c>
    </row>
    <row r="42" spans="1:39">
      <c r="A42" s="58" t="s">
        <v>11</v>
      </c>
      <c r="B42" s="102" t="s">
        <v>14</v>
      </c>
      <c r="C42" s="59">
        <v>180.875</v>
      </c>
      <c r="D42" s="60">
        <v>197.41499999999999</v>
      </c>
      <c r="E42" s="61">
        <v>199.41</v>
      </c>
      <c r="F42" s="62" t="s">
        <v>13</v>
      </c>
      <c r="G42" s="63" t="s">
        <v>13</v>
      </c>
      <c r="H42" s="63" t="s">
        <v>13</v>
      </c>
      <c r="I42" s="63">
        <v>37.6</v>
      </c>
      <c r="J42" s="63">
        <v>125.3</v>
      </c>
      <c r="K42" s="63">
        <v>160.19999999999999</v>
      </c>
      <c r="L42" s="63">
        <v>193.1</v>
      </c>
      <c r="M42" s="63">
        <v>188.9</v>
      </c>
      <c r="N42" s="63">
        <v>181.7</v>
      </c>
      <c r="O42" s="63">
        <v>183</v>
      </c>
      <c r="P42" s="63">
        <v>189</v>
      </c>
      <c r="Q42" s="63">
        <v>196</v>
      </c>
      <c r="R42" s="63">
        <v>189.7</v>
      </c>
      <c r="S42" s="63">
        <v>188.2</v>
      </c>
      <c r="T42" s="63">
        <v>200.2</v>
      </c>
      <c r="U42" s="64">
        <v>197.3</v>
      </c>
      <c r="V42" s="142">
        <f t="shared" si="8"/>
        <v>0</v>
      </c>
      <c r="W42" s="143">
        <f t="shared" si="7"/>
        <v>0</v>
      </c>
      <c r="X42" s="143">
        <f t="shared" si="7"/>
        <v>0</v>
      </c>
      <c r="Y42" s="143">
        <f t="shared" si="7"/>
        <v>0.19525705383417002</v>
      </c>
      <c r="Z42" s="143">
        <f t="shared" si="7"/>
        <v>0.65068374588886979</v>
      </c>
      <c r="AA42" s="143">
        <f t="shared" si="7"/>
        <v>0.83191968149558604</v>
      </c>
      <c r="AB42" s="143">
        <f t="shared" si="7"/>
        <v>1.0027696036004847</v>
      </c>
      <c r="AC42" s="143">
        <f t="shared" si="7"/>
        <v>0.98095897524666797</v>
      </c>
      <c r="AD42" s="143">
        <f t="shared" si="7"/>
        <v>0.94356932664012472</v>
      </c>
      <c r="AE42" s="143">
        <f t="shared" si="7"/>
        <v>0.95032023541630617</v>
      </c>
      <c r="AF42" s="143">
        <f t="shared" si="7"/>
        <v>0.98147827592175885</v>
      </c>
      <c r="AG42" s="143">
        <f t="shared" si="7"/>
        <v>1.0178293231781204</v>
      </c>
      <c r="AH42" s="143">
        <f t="shared" si="7"/>
        <v>0.98511338064739495</v>
      </c>
      <c r="AI42" s="143">
        <f t="shared" si="7"/>
        <v>0.97732387052103176</v>
      </c>
      <c r="AJ42" s="143">
        <f t="shared" si="7"/>
        <v>1.039639951531937</v>
      </c>
      <c r="AK42" s="144">
        <f t="shared" si="7"/>
        <v>1.0245802319543018</v>
      </c>
      <c r="AL42" s="145">
        <v>1.18</v>
      </c>
      <c r="AM42" s="203">
        <v>10</v>
      </c>
    </row>
    <row r="43" spans="1:39" ht="15.75" thickBot="1">
      <c r="A43" s="58" t="s">
        <v>12</v>
      </c>
      <c r="B43" s="102" t="s">
        <v>14</v>
      </c>
      <c r="C43" s="59">
        <v>164.857</v>
      </c>
      <c r="D43" s="60">
        <v>179.779</v>
      </c>
      <c r="E43" s="61">
        <v>183.98599999999999</v>
      </c>
      <c r="F43" s="62" t="s">
        <v>13</v>
      </c>
      <c r="G43" s="63" t="s">
        <v>13</v>
      </c>
      <c r="H43" s="63" t="s">
        <v>13</v>
      </c>
      <c r="I43" s="63">
        <v>23.9</v>
      </c>
      <c r="J43" s="63">
        <v>92</v>
      </c>
      <c r="K43" s="63">
        <v>122.6</v>
      </c>
      <c r="L43" s="63">
        <v>179.8</v>
      </c>
      <c r="M43" s="63">
        <v>169.6</v>
      </c>
      <c r="N43" s="63">
        <v>172.9</v>
      </c>
      <c r="O43" s="63">
        <v>170.5</v>
      </c>
      <c r="P43" s="63">
        <v>169.6</v>
      </c>
      <c r="Q43" s="63">
        <v>186.6</v>
      </c>
      <c r="R43" s="63">
        <v>199.1</v>
      </c>
      <c r="S43" s="63">
        <v>189.1</v>
      </c>
      <c r="T43" s="63">
        <v>192.9</v>
      </c>
      <c r="U43" s="64">
        <v>183.7</v>
      </c>
      <c r="V43" s="146">
        <f t="shared" si="8"/>
        <v>0</v>
      </c>
      <c r="W43" s="147">
        <f t="shared" si="7"/>
        <v>0</v>
      </c>
      <c r="X43" s="147">
        <f t="shared" si="7"/>
        <v>0</v>
      </c>
      <c r="Y43" s="147">
        <f t="shared" si="7"/>
        <v>0.13563567161412127</v>
      </c>
      <c r="Z43" s="147">
        <f t="shared" si="7"/>
        <v>0.52211220872381403</v>
      </c>
      <c r="AA43" s="147">
        <f t="shared" si="7"/>
        <v>0.69577126945151735</v>
      </c>
      <c r="AB43" s="147">
        <f t="shared" si="7"/>
        <v>1.0203888600928455</v>
      </c>
      <c r="AC43" s="147">
        <f t="shared" si="7"/>
        <v>0.96250250651694413</v>
      </c>
      <c r="AD43" s="147">
        <f t="shared" si="7"/>
        <v>0.98123044443855933</v>
      </c>
      <c r="AE43" s="147">
        <f t="shared" si="7"/>
        <v>0.96761012595011198</v>
      </c>
      <c r="AF43" s="147">
        <f t="shared" si="7"/>
        <v>0.96250250651694413</v>
      </c>
      <c r="AG43" s="147">
        <f t="shared" si="7"/>
        <v>1.0589797624767794</v>
      </c>
      <c r="AH43" s="147">
        <f t="shared" si="7"/>
        <v>1.1299189212707759</v>
      </c>
      <c r="AI43" s="147">
        <f t="shared" si="7"/>
        <v>1.0731675942355787</v>
      </c>
      <c r="AJ43" s="147">
        <f t="shared" si="7"/>
        <v>1.0947330985089536</v>
      </c>
      <c r="AK43" s="148">
        <f t="shared" si="7"/>
        <v>1.0425218776365721</v>
      </c>
      <c r="AL43" s="149">
        <v>1.25</v>
      </c>
      <c r="AM43" s="203">
        <v>10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9">G44</f>
        <v>72.5</v>
      </c>
      <c r="X44" s="17">
        <f t="shared" si="9"/>
        <v>112.5</v>
      </c>
      <c r="Y44" s="17">
        <f t="shared" si="9"/>
        <v>132.5</v>
      </c>
      <c r="Z44" s="17">
        <f t="shared" si="9"/>
        <v>162.5</v>
      </c>
      <c r="AA44" s="17">
        <f t="shared" si="9"/>
        <v>182.5</v>
      </c>
      <c r="AB44" s="17">
        <f t="shared" si="9"/>
        <v>222.5</v>
      </c>
      <c r="AC44" s="17">
        <f t="shared" si="9"/>
        <v>242.5</v>
      </c>
      <c r="AD44" s="17">
        <f t="shared" si="9"/>
        <v>272.5</v>
      </c>
      <c r="AE44" s="17">
        <f t="shared" si="9"/>
        <v>292.5</v>
      </c>
      <c r="AF44" s="17">
        <f t="shared" si="9"/>
        <v>332.5</v>
      </c>
      <c r="AG44" s="17">
        <f t="shared" si="9"/>
        <v>382.5</v>
      </c>
      <c r="AH44" s="17">
        <f t="shared" si="9"/>
        <v>422.5</v>
      </c>
      <c r="AI44" s="17">
        <f t="shared" si="9"/>
        <v>482.5</v>
      </c>
      <c r="AJ44" s="17">
        <f t="shared" si="9"/>
        <v>542.5</v>
      </c>
      <c r="AK44" s="18">
        <f t="shared" si="9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78.5</v>
      </c>
      <c r="D45" s="10">
        <v>84</v>
      </c>
      <c r="E45" s="11">
        <v>82.5</v>
      </c>
      <c r="F45" s="12" t="s">
        <v>13</v>
      </c>
      <c r="G45" s="13" t="s">
        <v>13</v>
      </c>
      <c r="H45" s="13" t="s">
        <v>13</v>
      </c>
      <c r="I45" s="13">
        <v>6</v>
      </c>
      <c r="J45" s="13">
        <v>35</v>
      </c>
      <c r="K45" s="13">
        <v>55.6</v>
      </c>
      <c r="L45" s="13">
        <v>69.5</v>
      </c>
      <c r="M45" s="13">
        <v>68.3</v>
      </c>
      <c r="N45" s="13">
        <v>70</v>
      </c>
      <c r="O45" s="13">
        <v>74.2</v>
      </c>
      <c r="P45" s="13">
        <v>81.599999999999994</v>
      </c>
      <c r="Q45" s="13">
        <v>87.4</v>
      </c>
      <c r="R45" s="13">
        <v>84.4</v>
      </c>
      <c r="S45" s="13">
        <v>83.4</v>
      </c>
      <c r="T45" s="13">
        <v>101</v>
      </c>
      <c r="U45" s="14">
        <v>102.8</v>
      </c>
      <c r="V45" s="150">
        <f t="shared" ref="V45:AK49" si="10">IF(F45="&lt;5",0,F45/AVERAGE($C45:$E45))</f>
        <v>0</v>
      </c>
      <c r="W45" s="151">
        <f t="shared" si="10"/>
        <v>0</v>
      </c>
      <c r="X45" s="151">
        <f t="shared" si="10"/>
        <v>0</v>
      </c>
      <c r="Y45" s="151">
        <f t="shared" si="10"/>
        <v>7.3469387755102034E-2</v>
      </c>
      <c r="Z45" s="151">
        <f t="shared" si="10"/>
        <v>0.42857142857142855</v>
      </c>
      <c r="AA45" s="151">
        <f t="shared" si="10"/>
        <v>0.68081632653061219</v>
      </c>
      <c r="AB45" s="151">
        <f t="shared" si="10"/>
        <v>0.8510204081632653</v>
      </c>
      <c r="AC45" s="151">
        <f t="shared" si="10"/>
        <v>0.83632653061224482</v>
      </c>
      <c r="AD45" s="151">
        <f t="shared" si="10"/>
        <v>0.8571428571428571</v>
      </c>
      <c r="AE45" s="151">
        <f t="shared" si="10"/>
        <v>0.90857142857142859</v>
      </c>
      <c r="AF45" s="151">
        <f t="shared" si="10"/>
        <v>0.99918367346938763</v>
      </c>
      <c r="AG45" s="151">
        <f t="shared" si="10"/>
        <v>1.070204081632653</v>
      </c>
      <c r="AH45" s="151">
        <f t="shared" si="10"/>
        <v>1.033469387755102</v>
      </c>
      <c r="AI45" s="151">
        <f t="shared" si="10"/>
        <v>1.0212244897959184</v>
      </c>
      <c r="AJ45" s="151">
        <f t="shared" si="10"/>
        <v>1.236734693877551</v>
      </c>
      <c r="AK45" s="152">
        <f t="shared" si="10"/>
        <v>1.2587755102040816</v>
      </c>
      <c r="AL45" s="110">
        <v>1.2</v>
      </c>
      <c r="AM45" s="203">
        <v>10</v>
      </c>
    </row>
    <row r="46" spans="1:39">
      <c r="A46" s="8" t="s">
        <v>48</v>
      </c>
      <c r="B46" s="104" t="s">
        <v>14</v>
      </c>
      <c r="C46" s="9">
        <v>114.5</v>
      </c>
      <c r="D46" s="10">
        <v>129.5</v>
      </c>
      <c r="E46" s="11">
        <v>126.5</v>
      </c>
      <c r="F46" s="12" t="s">
        <v>13</v>
      </c>
      <c r="G46" s="13" t="s">
        <v>13</v>
      </c>
      <c r="H46" s="13" t="s">
        <v>13</v>
      </c>
      <c r="I46" s="13">
        <v>42.4</v>
      </c>
      <c r="J46" s="13">
        <v>93.9</v>
      </c>
      <c r="K46" s="13">
        <v>141.9</v>
      </c>
      <c r="L46" s="13">
        <v>132.30000000000001</v>
      </c>
      <c r="M46" s="13">
        <v>105.3</v>
      </c>
      <c r="N46" s="13">
        <v>98.5</v>
      </c>
      <c r="O46" s="13">
        <v>97.9</v>
      </c>
      <c r="P46" s="13">
        <v>145.9</v>
      </c>
      <c r="Q46" s="13">
        <v>139.30000000000001</v>
      </c>
      <c r="R46" s="13">
        <v>123</v>
      </c>
      <c r="S46" s="13">
        <v>126.7</v>
      </c>
      <c r="T46" s="13">
        <v>152.4</v>
      </c>
      <c r="U46" s="14">
        <v>154.1</v>
      </c>
      <c r="V46" s="107">
        <f t="shared" si="10"/>
        <v>0</v>
      </c>
      <c r="W46" s="108">
        <f t="shared" si="10"/>
        <v>0</v>
      </c>
      <c r="X46" s="108">
        <f t="shared" si="10"/>
        <v>0</v>
      </c>
      <c r="Y46" s="108">
        <f t="shared" si="10"/>
        <v>0.34331983805668015</v>
      </c>
      <c r="Z46" s="108">
        <f t="shared" si="10"/>
        <v>0.76032388663967621</v>
      </c>
      <c r="AA46" s="108">
        <f t="shared" si="10"/>
        <v>1.1489878542510121</v>
      </c>
      <c r="AB46" s="108">
        <f t="shared" si="10"/>
        <v>1.071255060728745</v>
      </c>
      <c r="AC46" s="108">
        <f t="shared" si="10"/>
        <v>0.85263157894736841</v>
      </c>
      <c r="AD46" s="108">
        <f t="shared" si="10"/>
        <v>0.79757085020242913</v>
      </c>
      <c r="AE46" s="108">
        <f t="shared" si="10"/>
        <v>0.79271255060728751</v>
      </c>
      <c r="AF46" s="108">
        <f t="shared" si="10"/>
        <v>1.1813765182186236</v>
      </c>
      <c r="AG46" s="108">
        <f t="shared" si="10"/>
        <v>1.1279352226720649</v>
      </c>
      <c r="AH46" s="108">
        <f t="shared" si="10"/>
        <v>0.99595141700404854</v>
      </c>
      <c r="AI46" s="108">
        <f t="shared" si="10"/>
        <v>1.025910931174089</v>
      </c>
      <c r="AJ46" s="108">
        <f t="shared" si="10"/>
        <v>1.2340080971659919</v>
      </c>
      <c r="AK46" s="109">
        <f t="shared" si="10"/>
        <v>1.2477732793522267</v>
      </c>
      <c r="AL46" s="110">
        <v>1.04</v>
      </c>
      <c r="AM46" s="203">
        <v>100</v>
      </c>
    </row>
    <row r="47" spans="1:39">
      <c r="A47" s="8" t="s">
        <v>49</v>
      </c>
      <c r="B47" s="104" t="s">
        <v>14</v>
      </c>
      <c r="C47" s="9">
        <v>250.5</v>
      </c>
      <c r="D47" s="10">
        <v>275</v>
      </c>
      <c r="E47" s="11">
        <v>273.5</v>
      </c>
      <c r="F47" s="12" t="s">
        <v>13</v>
      </c>
      <c r="G47" s="13" t="s">
        <v>13</v>
      </c>
      <c r="H47" s="13" t="s">
        <v>13</v>
      </c>
      <c r="I47" s="13">
        <v>140.69999999999999</v>
      </c>
      <c r="J47" s="13">
        <v>175.5</v>
      </c>
      <c r="K47" s="13">
        <v>291.3</v>
      </c>
      <c r="L47" s="13">
        <v>281.7</v>
      </c>
      <c r="M47" s="13">
        <v>264.89999999999998</v>
      </c>
      <c r="N47" s="13">
        <v>254.7</v>
      </c>
      <c r="O47" s="13">
        <v>250.1</v>
      </c>
      <c r="P47" s="13">
        <v>287.89999999999998</v>
      </c>
      <c r="Q47" s="13">
        <v>279.89999999999998</v>
      </c>
      <c r="R47" s="13">
        <v>250.4</v>
      </c>
      <c r="S47" s="13">
        <v>266.60000000000002</v>
      </c>
      <c r="T47" s="13">
        <v>376.5</v>
      </c>
      <c r="U47" s="14">
        <v>375.2</v>
      </c>
      <c r="V47" s="107">
        <f t="shared" si="10"/>
        <v>0</v>
      </c>
      <c r="W47" s="108">
        <f t="shared" si="10"/>
        <v>0</v>
      </c>
      <c r="X47" s="108">
        <f t="shared" si="10"/>
        <v>0</v>
      </c>
      <c r="Y47" s="108">
        <f t="shared" si="10"/>
        <v>0.52828535669586985</v>
      </c>
      <c r="Z47" s="108">
        <f t="shared" si="10"/>
        <v>0.65894868585732169</v>
      </c>
      <c r="AA47" s="108">
        <f t="shared" si="10"/>
        <v>1.0937421777221528</v>
      </c>
      <c r="AB47" s="108">
        <f t="shared" si="10"/>
        <v>1.0576971214017523</v>
      </c>
      <c r="AC47" s="108">
        <f t="shared" si="10"/>
        <v>0.99461827284105131</v>
      </c>
      <c r="AD47" s="108">
        <f t="shared" si="10"/>
        <v>0.95632040050062583</v>
      </c>
      <c r="AE47" s="108">
        <f t="shared" si="10"/>
        <v>0.93904881101376725</v>
      </c>
      <c r="AF47" s="108">
        <f t="shared" si="10"/>
        <v>1.0809762202753441</v>
      </c>
      <c r="AG47" s="108">
        <f t="shared" si="10"/>
        <v>1.050938673341677</v>
      </c>
      <c r="AH47" s="108">
        <f t="shared" si="10"/>
        <v>0.94017521902377976</v>
      </c>
      <c r="AI47" s="108">
        <f t="shared" si="10"/>
        <v>1.0010012515644557</v>
      </c>
      <c r="AJ47" s="108">
        <f t="shared" si="10"/>
        <v>1.4136420525657072</v>
      </c>
      <c r="AK47" s="109">
        <f t="shared" si="10"/>
        <v>1.4087609511889863</v>
      </c>
      <c r="AL47" s="110">
        <v>1</v>
      </c>
      <c r="AM47" s="203">
        <v>100</v>
      </c>
    </row>
    <row r="48" spans="1:39">
      <c r="A48" s="8" t="s">
        <v>50</v>
      </c>
      <c r="B48" s="104" t="s">
        <v>14</v>
      </c>
      <c r="C48" s="9">
        <v>85</v>
      </c>
      <c r="D48" s="10">
        <v>52</v>
      </c>
      <c r="E48" s="11">
        <v>51.5</v>
      </c>
      <c r="F48" s="12" t="s">
        <v>13</v>
      </c>
      <c r="G48" s="13" t="s">
        <v>13</v>
      </c>
      <c r="H48" s="13" t="s">
        <v>13</v>
      </c>
      <c r="I48" s="13">
        <v>16.100000000000001</v>
      </c>
      <c r="J48" s="13">
        <v>31.1</v>
      </c>
      <c r="K48" s="13">
        <v>62.9</v>
      </c>
      <c r="L48" s="13">
        <v>64</v>
      </c>
      <c r="M48" s="13">
        <v>58.6</v>
      </c>
      <c r="N48" s="13">
        <v>58.1</v>
      </c>
      <c r="O48" s="13">
        <v>57.5</v>
      </c>
      <c r="P48" s="13">
        <v>69.400000000000006</v>
      </c>
      <c r="Q48" s="13">
        <v>75.5</v>
      </c>
      <c r="R48" s="13">
        <v>70</v>
      </c>
      <c r="S48" s="13">
        <v>82.7</v>
      </c>
      <c r="T48" s="13">
        <v>122.5</v>
      </c>
      <c r="U48" s="14">
        <v>137.9</v>
      </c>
      <c r="V48" s="107">
        <f t="shared" si="10"/>
        <v>0</v>
      </c>
      <c r="W48" s="108">
        <f t="shared" si="10"/>
        <v>0</v>
      </c>
      <c r="X48" s="108">
        <f t="shared" si="10"/>
        <v>0</v>
      </c>
      <c r="Y48" s="108">
        <f t="shared" si="10"/>
        <v>0.25623342175066316</v>
      </c>
      <c r="Z48" s="108">
        <f t="shared" si="10"/>
        <v>0.49496021220159153</v>
      </c>
      <c r="AA48" s="108">
        <f t="shared" si="10"/>
        <v>1.0010610079575597</v>
      </c>
      <c r="AB48" s="108">
        <f t="shared" si="10"/>
        <v>1.0185676392572944</v>
      </c>
      <c r="AC48" s="108">
        <f t="shared" si="10"/>
        <v>0.93262599469496021</v>
      </c>
      <c r="AD48" s="108">
        <f t="shared" si="10"/>
        <v>0.92466843501326257</v>
      </c>
      <c r="AE48" s="108">
        <f t="shared" si="10"/>
        <v>0.91511936339522548</v>
      </c>
      <c r="AF48" s="108">
        <f t="shared" si="10"/>
        <v>1.1045092838196287</v>
      </c>
      <c r="AG48" s="108">
        <f t="shared" si="10"/>
        <v>1.2015915119363394</v>
      </c>
      <c r="AH48" s="108">
        <f t="shared" si="10"/>
        <v>1.1140583554376657</v>
      </c>
      <c r="AI48" s="108">
        <f t="shared" si="10"/>
        <v>1.3161803713527851</v>
      </c>
      <c r="AJ48" s="108">
        <f t="shared" si="10"/>
        <v>1.949602122015915</v>
      </c>
      <c r="AK48" s="109">
        <f t="shared" si="10"/>
        <v>2.1946949602122015</v>
      </c>
      <c r="AL48" s="110">
        <v>1.04</v>
      </c>
      <c r="AM48" s="203">
        <v>100</v>
      </c>
    </row>
    <row r="49" spans="1:39" ht="15.75" thickBot="1">
      <c r="A49" s="65" t="s">
        <v>51</v>
      </c>
      <c r="B49" s="105" t="s">
        <v>14</v>
      </c>
      <c r="C49" s="66">
        <v>62</v>
      </c>
      <c r="D49" s="67">
        <v>71</v>
      </c>
      <c r="E49" s="68">
        <v>69.5</v>
      </c>
      <c r="F49" s="69" t="s">
        <v>13</v>
      </c>
      <c r="G49" s="70" t="s">
        <v>13</v>
      </c>
      <c r="H49" s="70" t="s">
        <v>13</v>
      </c>
      <c r="I49" s="70" t="s">
        <v>13</v>
      </c>
      <c r="J49" s="70">
        <v>9.9</v>
      </c>
      <c r="K49" s="70">
        <v>31</v>
      </c>
      <c r="L49" s="70">
        <v>55.5</v>
      </c>
      <c r="M49" s="70">
        <v>54.3</v>
      </c>
      <c r="N49" s="70">
        <v>58.4</v>
      </c>
      <c r="O49" s="70">
        <v>59.5</v>
      </c>
      <c r="P49" s="70">
        <v>63.4</v>
      </c>
      <c r="Q49" s="70">
        <v>69.2</v>
      </c>
      <c r="R49" s="70">
        <v>67.900000000000006</v>
      </c>
      <c r="S49" s="70">
        <v>68.599999999999994</v>
      </c>
      <c r="T49" s="70">
        <v>87.5</v>
      </c>
      <c r="U49" s="71">
        <v>83.5</v>
      </c>
      <c r="V49" s="153">
        <f t="shared" si="10"/>
        <v>0</v>
      </c>
      <c r="W49" s="154">
        <f t="shared" si="10"/>
        <v>0</v>
      </c>
      <c r="X49" s="154">
        <f t="shared" si="10"/>
        <v>0</v>
      </c>
      <c r="Y49" s="154">
        <f t="shared" si="10"/>
        <v>0</v>
      </c>
      <c r="Z49" s="154">
        <f t="shared" si="10"/>
        <v>0.14666666666666667</v>
      </c>
      <c r="AA49" s="154">
        <f t="shared" si="10"/>
        <v>0.45925925925925926</v>
      </c>
      <c r="AB49" s="154">
        <f t="shared" si="10"/>
        <v>0.82222222222222219</v>
      </c>
      <c r="AC49" s="154">
        <f t="shared" si="10"/>
        <v>0.80444444444444441</v>
      </c>
      <c r="AD49" s="154">
        <f t="shared" si="10"/>
        <v>0.86518518518518517</v>
      </c>
      <c r="AE49" s="154">
        <f t="shared" si="10"/>
        <v>0.88148148148148153</v>
      </c>
      <c r="AF49" s="154">
        <f t="shared" si="10"/>
        <v>0.93925925925925924</v>
      </c>
      <c r="AG49" s="154">
        <f t="shared" si="10"/>
        <v>1.0251851851851852</v>
      </c>
      <c r="AH49" s="154">
        <f t="shared" si="10"/>
        <v>1.0059259259259261</v>
      </c>
      <c r="AI49" s="154">
        <f t="shared" si="10"/>
        <v>1.0162962962962963</v>
      </c>
      <c r="AJ49" s="154">
        <f t="shared" si="10"/>
        <v>1.2962962962962963</v>
      </c>
      <c r="AK49" s="155">
        <f t="shared" si="10"/>
        <v>1.2370370370370369</v>
      </c>
      <c r="AL49" s="111">
        <v>1.35</v>
      </c>
      <c r="AM49" s="205">
        <v>10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2" sqref="Q12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5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0.33519917680269534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4.907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0.7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2130</v>
      </c>
      <c r="D15" s="80">
        <v>2160</v>
      </c>
      <c r="E15" s="81">
        <v>2120</v>
      </c>
      <c r="F15" s="82">
        <v>301</v>
      </c>
      <c r="G15" s="83">
        <v>428</v>
      </c>
      <c r="H15" s="83">
        <v>374</v>
      </c>
      <c r="I15" s="83">
        <v>477</v>
      </c>
      <c r="J15" s="83">
        <v>1057</v>
      </c>
      <c r="K15" s="83">
        <v>1653</v>
      </c>
      <c r="L15" s="83">
        <v>1841</v>
      </c>
      <c r="M15" s="83">
        <v>2030</v>
      </c>
      <c r="N15" s="83">
        <v>2090</v>
      </c>
      <c r="O15" s="83">
        <v>2130</v>
      </c>
      <c r="P15" s="83">
        <v>2140</v>
      </c>
      <c r="Q15" s="83">
        <v>2160</v>
      </c>
      <c r="R15" s="83">
        <v>2120</v>
      </c>
      <c r="S15" s="83">
        <v>2090</v>
      </c>
      <c r="T15" s="83">
        <v>2070</v>
      </c>
      <c r="U15" s="84">
        <v>2080</v>
      </c>
      <c r="V15" s="116">
        <f>(F15-$F15)/(AVERAGE($C15:$E15)-$F15)</f>
        <v>0</v>
      </c>
      <c r="W15" s="117">
        <f t="shared" ref="W15:AK15" si="2">(G15-$F15)/(AVERAGE($C15:$E15)-$F15)</f>
        <v>6.9184674051207554E-2</v>
      </c>
      <c r="X15" s="117">
        <f t="shared" si="2"/>
        <v>3.9767568549119309E-2</v>
      </c>
      <c r="Y15" s="117">
        <f t="shared" si="2"/>
        <v>9.5877973488287638E-2</v>
      </c>
      <c r="Z15" s="117">
        <f t="shared" si="2"/>
        <v>0.41183947702923557</v>
      </c>
      <c r="AA15" s="117">
        <f t="shared" si="2"/>
        <v>0.73651715997820966</v>
      </c>
      <c r="AB15" s="117">
        <f t="shared" si="2"/>
        <v>0.83893226802251686</v>
      </c>
      <c r="AC15" s="117">
        <f t="shared" si="2"/>
        <v>0.94189213727982579</v>
      </c>
      <c r="AD15" s="117">
        <f t="shared" si="2"/>
        <v>0.97457781005992383</v>
      </c>
      <c r="AE15" s="117">
        <f t="shared" si="2"/>
        <v>0.99636825857998923</v>
      </c>
      <c r="AF15" s="117">
        <f t="shared" si="2"/>
        <v>1.0018158707100056</v>
      </c>
      <c r="AG15" s="117">
        <f t="shared" si="2"/>
        <v>1.0127110949700382</v>
      </c>
      <c r="AH15" s="117">
        <f t="shared" si="2"/>
        <v>0.9909206464499728</v>
      </c>
      <c r="AI15" s="117">
        <f t="shared" si="2"/>
        <v>0.97457781005992383</v>
      </c>
      <c r="AJ15" s="117">
        <f t="shared" si="2"/>
        <v>0.96368258579989108</v>
      </c>
      <c r="AK15" s="118">
        <f t="shared" si="2"/>
        <v>0.96913019792990751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4.97</v>
      </c>
      <c r="D16" s="86">
        <v>4.97</v>
      </c>
      <c r="E16" s="87">
        <v>4.95</v>
      </c>
      <c r="F16" s="88">
        <v>7.22</v>
      </c>
      <c r="G16" s="89">
        <v>7.06</v>
      </c>
      <c r="H16" s="89">
        <v>7.04</v>
      </c>
      <c r="I16" s="89">
        <v>6.89</v>
      </c>
      <c r="J16" s="89">
        <v>6.76</v>
      </c>
      <c r="K16" s="89">
        <v>6.73</v>
      </c>
      <c r="L16" s="89">
        <v>6.72</v>
      </c>
      <c r="M16" s="89">
        <v>6.64</v>
      </c>
      <c r="N16" s="89">
        <v>6.54</v>
      </c>
      <c r="O16" s="89">
        <v>6.65</v>
      </c>
      <c r="P16" s="89">
        <v>6.43</v>
      </c>
      <c r="Q16" s="89">
        <v>6.12</v>
      </c>
      <c r="R16" s="89">
        <v>5.9</v>
      </c>
      <c r="S16" s="89">
        <v>5.61</v>
      </c>
      <c r="T16" s="89">
        <v>5.4</v>
      </c>
      <c r="U16" s="90">
        <v>5.27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60.5</v>
      </c>
      <c r="D18" s="30">
        <v>61</v>
      </c>
      <c r="E18" s="31">
        <v>63</v>
      </c>
      <c r="F18" s="32" t="s">
        <v>13</v>
      </c>
      <c r="G18" s="33" t="s">
        <v>13</v>
      </c>
      <c r="H18" s="33">
        <v>7.7</v>
      </c>
      <c r="I18" s="33">
        <v>28.7</v>
      </c>
      <c r="J18" s="33">
        <v>48.1</v>
      </c>
      <c r="K18" s="33">
        <v>54.3</v>
      </c>
      <c r="L18" s="33">
        <v>57.1</v>
      </c>
      <c r="M18" s="33">
        <v>60.9</v>
      </c>
      <c r="N18" s="33">
        <v>60.4</v>
      </c>
      <c r="O18" s="33">
        <v>58.6</v>
      </c>
      <c r="P18" s="33">
        <v>62.4</v>
      </c>
      <c r="Q18" s="33">
        <v>61</v>
      </c>
      <c r="R18" s="33">
        <v>63.8</v>
      </c>
      <c r="S18" s="33">
        <v>63.9</v>
      </c>
      <c r="T18" s="33">
        <v>64.2</v>
      </c>
      <c r="U18" s="34">
        <v>62.1</v>
      </c>
      <c r="V18" s="125">
        <f>IF(F18="&lt;5",0,F18/AVERAGE($C18:$E18))</f>
        <v>0</v>
      </c>
      <c r="W18" s="126">
        <f t="shared" ref="W18:AK29" si="4">IF(G18="&lt;5",0,G18/AVERAGE($C18:$E18))</f>
        <v>0</v>
      </c>
      <c r="X18" s="126">
        <f t="shared" si="4"/>
        <v>0.12520325203252033</v>
      </c>
      <c r="Y18" s="126">
        <f t="shared" si="4"/>
        <v>0.46666666666666667</v>
      </c>
      <c r="Z18" s="126">
        <f t="shared" si="4"/>
        <v>0.78211382113821137</v>
      </c>
      <c r="AA18" s="126">
        <f t="shared" si="4"/>
        <v>0.88292682926829269</v>
      </c>
      <c r="AB18" s="126">
        <f t="shared" si="4"/>
        <v>0.92845528455284554</v>
      </c>
      <c r="AC18" s="126">
        <f t="shared" si="4"/>
        <v>0.99024390243902438</v>
      </c>
      <c r="AD18" s="126">
        <f t="shared" si="4"/>
        <v>0.98211382113821133</v>
      </c>
      <c r="AE18" s="126">
        <f t="shared" si="4"/>
        <v>0.95284552845528458</v>
      </c>
      <c r="AF18" s="126">
        <f t="shared" si="4"/>
        <v>1.0146341463414634</v>
      </c>
      <c r="AG18" s="126">
        <f t="shared" si="4"/>
        <v>0.99186991869918695</v>
      </c>
      <c r="AH18" s="126">
        <f t="shared" si="4"/>
        <v>1.0373983739837398</v>
      </c>
      <c r="AI18" s="126">
        <f t="shared" si="4"/>
        <v>1.0390243902439025</v>
      </c>
      <c r="AJ18" s="126">
        <f t="shared" si="4"/>
        <v>1.0439024390243903</v>
      </c>
      <c r="AK18" s="127">
        <f t="shared" si="4"/>
        <v>1.0097560975609756</v>
      </c>
      <c r="AL18" s="128">
        <v>1.05</v>
      </c>
      <c r="AM18" s="203">
        <v>2</v>
      </c>
    </row>
    <row r="19" spans="1:39">
      <c r="A19" s="28" t="s">
        <v>36</v>
      </c>
      <c r="B19" s="98" t="s">
        <v>14</v>
      </c>
      <c r="C19" s="29">
        <v>8.1499999999999986</v>
      </c>
      <c r="D19" s="30">
        <v>8.25</v>
      </c>
      <c r="E19" s="31">
        <v>8.5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6.5</v>
      </c>
      <c r="K19" s="33">
        <v>7.5</v>
      </c>
      <c r="L19" s="33">
        <v>8</v>
      </c>
      <c r="M19" s="33">
        <v>8.5</v>
      </c>
      <c r="N19" s="33">
        <v>8.1</v>
      </c>
      <c r="O19" s="33">
        <v>7.8</v>
      </c>
      <c r="P19" s="33">
        <v>8.3000000000000007</v>
      </c>
      <c r="Q19" s="33">
        <v>8</v>
      </c>
      <c r="R19" s="33">
        <v>8.5</v>
      </c>
      <c r="S19" s="33">
        <v>8.6</v>
      </c>
      <c r="T19" s="33">
        <v>8.6</v>
      </c>
      <c r="U19" s="34">
        <v>8.3000000000000007</v>
      </c>
      <c r="V19" s="125">
        <f t="shared" ref="V19:V29" si="5">IF(F19="&lt;5",0,F19/AVERAGE($C19:$E19))</f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0.78313253012048201</v>
      </c>
      <c r="AA19" s="126">
        <f t="shared" si="4"/>
        <v>0.90361445783132543</v>
      </c>
      <c r="AB19" s="126">
        <f t="shared" si="4"/>
        <v>0.96385542168674709</v>
      </c>
      <c r="AC19" s="126">
        <f t="shared" si="4"/>
        <v>1.0240963855421688</v>
      </c>
      <c r="AD19" s="126">
        <f t="shared" si="4"/>
        <v>0.97590361445783136</v>
      </c>
      <c r="AE19" s="126">
        <f t="shared" si="4"/>
        <v>0.93975903614457845</v>
      </c>
      <c r="AF19" s="126">
        <f t="shared" si="4"/>
        <v>1.0000000000000002</v>
      </c>
      <c r="AG19" s="126">
        <f t="shared" si="4"/>
        <v>0.96385542168674709</v>
      </c>
      <c r="AH19" s="126">
        <f t="shared" si="4"/>
        <v>1.0240963855421688</v>
      </c>
      <c r="AI19" s="126">
        <f t="shared" si="4"/>
        <v>1.036144578313253</v>
      </c>
      <c r="AJ19" s="126">
        <f t="shared" si="4"/>
        <v>1.036144578313253</v>
      </c>
      <c r="AK19" s="127">
        <f t="shared" si="4"/>
        <v>1.0000000000000002</v>
      </c>
      <c r="AL19" s="128">
        <v>1.05</v>
      </c>
      <c r="AM19" s="203">
        <v>2</v>
      </c>
    </row>
    <row r="20" spans="1:39">
      <c r="A20" s="28" t="s">
        <v>37</v>
      </c>
      <c r="B20" s="98" t="s">
        <v>14</v>
      </c>
      <c r="C20" s="29">
        <v>14</v>
      </c>
      <c r="D20" s="30">
        <v>15</v>
      </c>
      <c r="E20" s="31">
        <v>15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10.5</v>
      </c>
      <c r="K20" s="33">
        <v>12.5</v>
      </c>
      <c r="L20" s="33">
        <v>13.6</v>
      </c>
      <c r="M20" s="33">
        <v>14.9</v>
      </c>
      <c r="N20" s="33">
        <v>13.4</v>
      </c>
      <c r="O20" s="33">
        <v>13.5</v>
      </c>
      <c r="P20" s="33">
        <v>14.3</v>
      </c>
      <c r="Q20" s="33">
        <v>14.1</v>
      </c>
      <c r="R20" s="33">
        <v>15.6</v>
      </c>
      <c r="S20" s="33">
        <v>15.5</v>
      </c>
      <c r="T20" s="33">
        <v>15.2</v>
      </c>
      <c r="U20" s="34">
        <v>14.9</v>
      </c>
      <c r="V20" s="125">
        <f t="shared" si="5"/>
        <v>0</v>
      </c>
      <c r="W20" s="126">
        <f t="shared" si="4"/>
        <v>0</v>
      </c>
      <c r="X20" s="126">
        <f t="shared" si="4"/>
        <v>0</v>
      </c>
      <c r="Y20" s="126">
        <f t="shared" si="4"/>
        <v>0</v>
      </c>
      <c r="Z20" s="126">
        <f t="shared" si="4"/>
        <v>0.71590909090909094</v>
      </c>
      <c r="AA20" s="126">
        <f t="shared" si="4"/>
        <v>0.85227272727272729</v>
      </c>
      <c r="AB20" s="126">
        <f t="shared" si="4"/>
        <v>0.92727272727272725</v>
      </c>
      <c r="AC20" s="126">
        <f t="shared" si="4"/>
        <v>1.0159090909090909</v>
      </c>
      <c r="AD20" s="126">
        <f t="shared" si="4"/>
        <v>0.91363636363636369</v>
      </c>
      <c r="AE20" s="126">
        <f t="shared" si="4"/>
        <v>0.92045454545454553</v>
      </c>
      <c r="AF20" s="126">
        <f t="shared" si="4"/>
        <v>0.97500000000000009</v>
      </c>
      <c r="AG20" s="126">
        <f t="shared" si="4"/>
        <v>0.96136363636363642</v>
      </c>
      <c r="AH20" s="126">
        <f t="shared" si="4"/>
        <v>1.0636363636363637</v>
      </c>
      <c r="AI20" s="126">
        <f t="shared" si="4"/>
        <v>1.0568181818181819</v>
      </c>
      <c r="AJ20" s="126">
        <f t="shared" si="4"/>
        <v>1.0363636363636364</v>
      </c>
      <c r="AK20" s="127">
        <f t="shared" si="4"/>
        <v>1.0159090909090909</v>
      </c>
      <c r="AL20" s="128">
        <v>1.1000000000000001</v>
      </c>
      <c r="AM20" s="203">
        <v>1</v>
      </c>
    </row>
    <row r="21" spans="1:39">
      <c r="A21" s="28" t="s">
        <v>38</v>
      </c>
      <c r="B21" s="98" t="s">
        <v>14</v>
      </c>
      <c r="C21" s="29">
        <v>41</v>
      </c>
      <c r="D21" s="30">
        <v>42</v>
      </c>
      <c r="E21" s="31">
        <v>43</v>
      </c>
      <c r="F21" s="32" t="s">
        <v>13</v>
      </c>
      <c r="G21" s="33" t="s">
        <v>13</v>
      </c>
      <c r="H21" s="33">
        <v>6.5</v>
      </c>
      <c r="I21" s="33">
        <v>17.5</v>
      </c>
      <c r="J21" s="33">
        <v>32.4</v>
      </c>
      <c r="K21" s="33">
        <v>37.5</v>
      </c>
      <c r="L21" s="33">
        <v>41.4</v>
      </c>
      <c r="M21" s="33">
        <v>45</v>
      </c>
      <c r="N21" s="33">
        <v>38.6</v>
      </c>
      <c r="O21" s="33">
        <v>38.799999999999997</v>
      </c>
      <c r="P21" s="33">
        <v>40.700000000000003</v>
      </c>
      <c r="Q21" s="33">
        <v>39</v>
      </c>
      <c r="R21" s="33">
        <v>44</v>
      </c>
      <c r="S21" s="33">
        <v>45.1</v>
      </c>
      <c r="T21" s="33">
        <v>42.6</v>
      </c>
      <c r="U21" s="34">
        <v>40.1</v>
      </c>
      <c r="V21" s="125">
        <f t="shared" si="5"/>
        <v>0</v>
      </c>
      <c r="W21" s="126">
        <f t="shared" si="4"/>
        <v>0</v>
      </c>
      <c r="X21" s="126">
        <f t="shared" si="4"/>
        <v>0.15476190476190477</v>
      </c>
      <c r="Y21" s="126">
        <f t="shared" si="4"/>
        <v>0.41666666666666669</v>
      </c>
      <c r="Z21" s="126">
        <f t="shared" si="4"/>
        <v>0.77142857142857135</v>
      </c>
      <c r="AA21" s="126">
        <f t="shared" si="4"/>
        <v>0.8928571428571429</v>
      </c>
      <c r="AB21" s="126">
        <f t="shared" si="4"/>
        <v>0.98571428571428565</v>
      </c>
      <c r="AC21" s="126">
        <f t="shared" si="4"/>
        <v>1.0714285714285714</v>
      </c>
      <c r="AD21" s="126">
        <f t="shared" si="4"/>
        <v>0.91904761904761911</v>
      </c>
      <c r="AE21" s="126">
        <f t="shared" si="4"/>
        <v>0.92380952380952375</v>
      </c>
      <c r="AF21" s="126">
        <f t="shared" si="4"/>
        <v>0.96904761904761916</v>
      </c>
      <c r="AG21" s="126">
        <f t="shared" si="4"/>
        <v>0.9285714285714286</v>
      </c>
      <c r="AH21" s="126">
        <f t="shared" si="4"/>
        <v>1.0476190476190477</v>
      </c>
      <c r="AI21" s="126">
        <f t="shared" si="4"/>
        <v>1.0738095238095238</v>
      </c>
      <c r="AJ21" s="126">
        <f t="shared" si="4"/>
        <v>1.0142857142857142</v>
      </c>
      <c r="AK21" s="127">
        <f t="shared" si="4"/>
        <v>0.95476190476190481</v>
      </c>
      <c r="AL21" s="128">
        <v>1.06</v>
      </c>
      <c r="AM21" s="203">
        <v>1</v>
      </c>
    </row>
    <row r="22" spans="1:39">
      <c r="A22" s="28" t="s">
        <v>39</v>
      </c>
      <c r="B22" s="98" t="s">
        <v>14</v>
      </c>
      <c r="C22" s="29">
        <v>39</v>
      </c>
      <c r="D22" s="30">
        <v>41</v>
      </c>
      <c r="E22" s="31">
        <v>43</v>
      </c>
      <c r="F22" s="32" t="s">
        <v>13</v>
      </c>
      <c r="G22" s="33" t="s">
        <v>13</v>
      </c>
      <c r="H22" s="33" t="s">
        <v>13</v>
      </c>
      <c r="I22" s="33">
        <v>16.2</v>
      </c>
      <c r="J22" s="33">
        <v>30.1</v>
      </c>
      <c r="K22" s="33">
        <v>35.799999999999997</v>
      </c>
      <c r="L22" s="33">
        <v>37.5</v>
      </c>
      <c r="M22" s="33">
        <v>41.8</v>
      </c>
      <c r="N22" s="33">
        <v>37.799999999999997</v>
      </c>
      <c r="O22" s="33">
        <v>37.799999999999997</v>
      </c>
      <c r="P22" s="33">
        <v>40.6</v>
      </c>
      <c r="Q22" s="33">
        <v>39</v>
      </c>
      <c r="R22" s="33">
        <v>42.8</v>
      </c>
      <c r="S22" s="33">
        <v>43.3</v>
      </c>
      <c r="T22" s="33">
        <v>43.5</v>
      </c>
      <c r="U22" s="34">
        <v>39.799999999999997</v>
      </c>
      <c r="V22" s="125">
        <f t="shared" si="5"/>
        <v>0</v>
      </c>
      <c r="W22" s="126">
        <f t="shared" si="4"/>
        <v>0</v>
      </c>
      <c r="X22" s="126">
        <f t="shared" si="4"/>
        <v>0</v>
      </c>
      <c r="Y22" s="126">
        <f t="shared" si="4"/>
        <v>0.39512195121951216</v>
      </c>
      <c r="Z22" s="126">
        <f t="shared" si="4"/>
        <v>0.73414634146341462</v>
      </c>
      <c r="AA22" s="126">
        <f t="shared" si="4"/>
        <v>0.87317073170731696</v>
      </c>
      <c r="AB22" s="126">
        <f t="shared" si="4"/>
        <v>0.91463414634146345</v>
      </c>
      <c r="AC22" s="126">
        <f t="shared" si="4"/>
        <v>1.0195121951219512</v>
      </c>
      <c r="AD22" s="126">
        <f t="shared" si="4"/>
        <v>0.92195121951219505</v>
      </c>
      <c r="AE22" s="126">
        <f t="shared" si="4"/>
        <v>0.92195121951219505</v>
      </c>
      <c r="AF22" s="126">
        <f t="shared" si="4"/>
        <v>0.99024390243902438</v>
      </c>
      <c r="AG22" s="126">
        <f t="shared" si="4"/>
        <v>0.95121951219512191</v>
      </c>
      <c r="AH22" s="126">
        <f t="shared" si="4"/>
        <v>1.0439024390243903</v>
      </c>
      <c r="AI22" s="126">
        <f t="shared" si="4"/>
        <v>1.0560975609756096</v>
      </c>
      <c r="AJ22" s="126">
        <f t="shared" si="4"/>
        <v>1.0609756097560976</v>
      </c>
      <c r="AK22" s="127">
        <f t="shared" si="4"/>
        <v>0.97073170731707314</v>
      </c>
      <c r="AL22" s="128">
        <v>1.08</v>
      </c>
      <c r="AM22" s="203">
        <v>0.75</v>
      </c>
    </row>
    <row r="23" spans="1:39">
      <c r="A23" s="28" t="s">
        <v>40</v>
      </c>
      <c r="B23" s="98" t="s">
        <v>14</v>
      </c>
      <c r="C23" s="29">
        <v>25</v>
      </c>
      <c r="D23" s="30">
        <v>25</v>
      </c>
      <c r="E23" s="31">
        <v>25</v>
      </c>
      <c r="F23" s="32" t="s">
        <v>13</v>
      </c>
      <c r="G23" s="33" t="s">
        <v>13</v>
      </c>
      <c r="H23" s="33" t="s">
        <v>13</v>
      </c>
      <c r="I23" s="33">
        <v>10.199999999999999</v>
      </c>
      <c r="J23" s="33">
        <v>17.7</v>
      </c>
      <c r="K23" s="33">
        <v>20.9</v>
      </c>
      <c r="L23" s="33">
        <v>22.8</v>
      </c>
      <c r="M23" s="33">
        <v>24.5</v>
      </c>
      <c r="N23" s="33">
        <v>24.8</v>
      </c>
      <c r="O23" s="33">
        <v>25</v>
      </c>
      <c r="P23" s="33">
        <v>26.8</v>
      </c>
      <c r="Q23" s="33">
        <v>25.4</v>
      </c>
      <c r="R23" s="33">
        <v>28.6</v>
      </c>
      <c r="S23" s="33">
        <v>28.5</v>
      </c>
      <c r="T23" s="33">
        <v>29</v>
      </c>
      <c r="U23" s="34">
        <v>26.2</v>
      </c>
      <c r="V23" s="125">
        <f t="shared" si="5"/>
        <v>0</v>
      </c>
      <c r="W23" s="126">
        <f t="shared" si="4"/>
        <v>0</v>
      </c>
      <c r="X23" s="126">
        <f t="shared" si="4"/>
        <v>0</v>
      </c>
      <c r="Y23" s="126">
        <f t="shared" si="4"/>
        <v>0.40799999999999997</v>
      </c>
      <c r="Z23" s="126">
        <f t="shared" si="4"/>
        <v>0.70799999999999996</v>
      </c>
      <c r="AA23" s="126">
        <f t="shared" si="4"/>
        <v>0.83599999999999997</v>
      </c>
      <c r="AB23" s="126">
        <f t="shared" si="4"/>
        <v>0.91200000000000003</v>
      </c>
      <c r="AC23" s="126">
        <f t="shared" si="4"/>
        <v>0.98</v>
      </c>
      <c r="AD23" s="126">
        <f t="shared" si="4"/>
        <v>0.99199999999999999</v>
      </c>
      <c r="AE23" s="126">
        <f t="shared" si="4"/>
        <v>1</v>
      </c>
      <c r="AF23" s="126">
        <f t="shared" si="4"/>
        <v>1.0720000000000001</v>
      </c>
      <c r="AG23" s="126">
        <f t="shared" si="4"/>
        <v>1.016</v>
      </c>
      <c r="AH23" s="126">
        <f t="shared" si="4"/>
        <v>1.1440000000000001</v>
      </c>
      <c r="AI23" s="126">
        <f t="shared" si="4"/>
        <v>1.1399999999999999</v>
      </c>
      <c r="AJ23" s="126">
        <f t="shared" si="4"/>
        <v>1.1599999999999999</v>
      </c>
      <c r="AK23" s="127">
        <f t="shared" si="4"/>
        <v>1.048</v>
      </c>
      <c r="AL23" s="128">
        <v>1.08</v>
      </c>
      <c r="AM23" s="203">
        <v>0.75</v>
      </c>
    </row>
    <row r="24" spans="1:39">
      <c r="A24" s="28" t="s">
        <v>41</v>
      </c>
      <c r="B24" s="98" t="s">
        <v>14</v>
      </c>
      <c r="C24" s="29">
        <v>16</v>
      </c>
      <c r="D24" s="30">
        <v>17</v>
      </c>
      <c r="E24" s="31">
        <v>18</v>
      </c>
      <c r="F24" s="32" t="s">
        <v>13</v>
      </c>
      <c r="G24" s="33" t="s">
        <v>13</v>
      </c>
      <c r="H24" s="33" t="s">
        <v>13</v>
      </c>
      <c r="I24" s="33">
        <v>6.2</v>
      </c>
      <c r="J24" s="33">
        <v>13.4</v>
      </c>
      <c r="K24" s="33">
        <v>15.5</v>
      </c>
      <c r="L24" s="33">
        <v>17.100000000000001</v>
      </c>
      <c r="M24" s="33">
        <v>18.7</v>
      </c>
      <c r="N24" s="33">
        <v>15.7</v>
      </c>
      <c r="O24" s="33">
        <v>15.7</v>
      </c>
      <c r="P24" s="33">
        <v>17.2</v>
      </c>
      <c r="Q24" s="33">
        <v>16.3</v>
      </c>
      <c r="R24" s="33">
        <v>18.399999999999999</v>
      </c>
      <c r="S24" s="33">
        <v>18</v>
      </c>
      <c r="T24" s="33">
        <v>17.5</v>
      </c>
      <c r="U24" s="34">
        <v>16.899999999999999</v>
      </c>
      <c r="V24" s="125">
        <f t="shared" si="5"/>
        <v>0</v>
      </c>
      <c r="W24" s="126">
        <f t="shared" si="4"/>
        <v>0</v>
      </c>
      <c r="X24" s="126">
        <f t="shared" si="4"/>
        <v>0</v>
      </c>
      <c r="Y24" s="126">
        <f t="shared" si="4"/>
        <v>0.36470588235294121</v>
      </c>
      <c r="Z24" s="126">
        <f t="shared" si="4"/>
        <v>0.78823529411764703</v>
      </c>
      <c r="AA24" s="126">
        <f t="shared" si="4"/>
        <v>0.91176470588235292</v>
      </c>
      <c r="AB24" s="126">
        <f t="shared" si="4"/>
        <v>1.0058823529411764</v>
      </c>
      <c r="AC24" s="126">
        <f t="shared" si="4"/>
        <v>1.0999999999999999</v>
      </c>
      <c r="AD24" s="126">
        <f t="shared" si="4"/>
        <v>0.92352941176470582</v>
      </c>
      <c r="AE24" s="126">
        <f t="shared" si="4"/>
        <v>0.92352941176470582</v>
      </c>
      <c r="AF24" s="126">
        <f t="shared" si="4"/>
        <v>1.0117647058823529</v>
      </c>
      <c r="AG24" s="126">
        <f t="shared" si="4"/>
        <v>0.95882352941176474</v>
      </c>
      <c r="AH24" s="126">
        <f t="shared" si="4"/>
        <v>1.0823529411764705</v>
      </c>
      <c r="AI24" s="126">
        <f t="shared" si="4"/>
        <v>1.0588235294117647</v>
      </c>
      <c r="AJ24" s="126">
        <f t="shared" si="4"/>
        <v>1.0294117647058822</v>
      </c>
      <c r="AK24" s="127">
        <f t="shared" si="4"/>
        <v>0.99411764705882344</v>
      </c>
      <c r="AL24" s="128">
        <v>1.07</v>
      </c>
      <c r="AM24" s="203">
        <v>100</v>
      </c>
    </row>
    <row r="25" spans="1:39">
      <c r="A25" s="28" t="s">
        <v>42</v>
      </c>
      <c r="B25" s="98" t="s">
        <v>14</v>
      </c>
      <c r="C25" s="29">
        <v>54.5</v>
      </c>
      <c r="D25" s="30">
        <v>58</v>
      </c>
      <c r="E25" s="31">
        <v>60.5</v>
      </c>
      <c r="F25" s="32" t="s">
        <v>13</v>
      </c>
      <c r="G25" s="33" t="s">
        <v>13</v>
      </c>
      <c r="H25" s="33" t="s">
        <v>13</v>
      </c>
      <c r="I25" s="33">
        <v>22.7</v>
      </c>
      <c r="J25" s="33">
        <v>42.9</v>
      </c>
      <c r="K25" s="33">
        <v>51.3</v>
      </c>
      <c r="L25" s="33">
        <v>55.8</v>
      </c>
      <c r="M25" s="33">
        <v>61.5</v>
      </c>
      <c r="N25" s="33">
        <v>50.4</v>
      </c>
      <c r="O25" s="33">
        <v>51.8</v>
      </c>
      <c r="P25" s="33">
        <v>55.8</v>
      </c>
      <c r="Q25" s="33">
        <v>52.6</v>
      </c>
      <c r="R25" s="33">
        <v>60.4</v>
      </c>
      <c r="S25" s="33">
        <v>60.6</v>
      </c>
      <c r="T25" s="33">
        <v>60.4</v>
      </c>
      <c r="U25" s="34">
        <v>55.1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0.39364161849710982</v>
      </c>
      <c r="Z25" s="126">
        <f t="shared" si="4"/>
        <v>0.74393063583815033</v>
      </c>
      <c r="AA25" s="126">
        <f t="shared" si="4"/>
        <v>0.88959537572254332</v>
      </c>
      <c r="AB25" s="126">
        <f t="shared" si="4"/>
        <v>0.96763005780346822</v>
      </c>
      <c r="AC25" s="126">
        <f t="shared" si="4"/>
        <v>1.0664739884393064</v>
      </c>
      <c r="AD25" s="126">
        <f t="shared" si="4"/>
        <v>0.87398843930635839</v>
      </c>
      <c r="AE25" s="126">
        <f t="shared" si="4"/>
        <v>0.89826589595375717</v>
      </c>
      <c r="AF25" s="126">
        <f t="shared" si="4"/>
        <v>0.96763005780346822</v>
      </c>
      <c r="AG25" s="126">
        <f t="shared" si="4"/>
        <v>0.91213872832369947</v>
      </c>
      <c r="AH25" s="126">
        <f t="shared" si="4"/>
        <v>1.0473988439306359</v>
      </c>
      <c r="AI25" s="126">
        <f t="shared" si="4"/>
        <v>1.0508670520231214</v>
      </c>
      <c r="AJ25" s="126">
        <f t="shared" si="4"/>
        <v>1.0473988439306359</v>
      </c>
      <c r="AK25" s="127">
        <f t="shared" si="4"/>
        <v>0.95549132947976889</v>
      </c>
      <c r="AL25" s="128">
        <v>1.08</v>
      </c>
      <c r="AM25" s="203">
        <v>1</v>
      </c>
    </row>
    <row r="26" spans="1:39">
      <c r="A26" s="28" t="s">
        <v>43</v>
      </c>
      <c r="B26" s="98" t="s">
        <v>14</v>
      </c>
      <c r="C26" s="29">
        <v>18</v>
      </c>
      <c r="D26" s="30">
        <v>19</v>
      </c>
      <c r="E26" s="31">
        <v>19</v>
      </c>
      <c r="F26" s="32" t="s">
        <v>13</v>
      </c>
      <c r="G26" s="33" t="s">
        <v>13</v>
      </c>
      <c r="H26" s="33" t="s">
        <v>13</v>
      </c>
      <c r="I26" s="33">
        <v>6.2</v>
      </c>
      <c r="J26" s="33">
        <v>12.8</v>
      </c>
      <c r="K26" s="33">
        <v>15.6</v>
      </c>
      <c r="L26" s="33">
        <v>17.399999999999999</v>
      </c>
      <c r="M26" s="33">
        <v>19.399999999999999</v>
      </c>
      <c r="N26" s="33">
        <v>15.5</v>
      </c>
      <c r="O26" s="33">
        <v>15.9</v>
      </c>
      <c r="P26" s="33">
        <v>17.5</v>
      </c>
      <c r="Q26" s="33">
        <v>16.8</v>
      </c>
      <c r="R26" s="33">
        <v>19.600000000000001</v>
      </c>
      <c r="S26" s="33">
        <v>19.399999999999999</v>
      </c>
      <c r="T26" s="33">
        <v>19.100000000000001</v>
      </c>
      <c r="U26" s="34">
        <v>17.899999999999999</v>
      </c>
      <c r="V26" s="125">
        <f t="shared" si="5"/>
        <v>0</v>
      </c>
      <c r="W26" s="126">
        <f t="shared" si="4"/>
        <v>0</v>
      </c>
      <c r="X26" s="126">
        <f t="shared" si="4"/>
        <v>0</v>
      </c>
      <c r="Y26" s="126">
        <f t="shared" si="4"/>
        <v>0.33214285714285713</v>
      </c>
      <c r="Z26" s="126">
        <f t="shared" si="4"/>
        <v>0.68571428571428572</v>
      </c>
      <c r="AA26" s="126">
        <f t="shared" si="4"/>
        <v>0.83571428571428563</v>
      </c>
      <c r="AB26" s="126">
        <f t="shared" si="4"/>
        <v>0.93214285714285705</v>
      </c>
      <c r="AC26" s="126">
        <f t="shared" si="4"/>
        <v>1.0392857142857141</v>
      </c>
      <c r="AD26" s="126">
        <f t="shared" si="4"/>
        <v>0.83035714285714279</v>
      </c>
      <c r="AE26" s="126">
        <f t="shared" si="4"/>
        <v>0.85178571428571426</v>
      </c>
      <c r="AF26" s="126">
        <f t="shared" si="4"/>
        <v>0.93749999999999989</v>
      </c>
      <c r="AG26" s="126">
        <f t="shared" si="4"/>
        <v>0.9</v>
      </c>
      <c r="AH26" s="126">
        <f t="shared" si="4"/>
        <v>1.05</v>
      </c>
      <c r="AI26" s="126">
        <f t="shared" si="4"/>
        <v>1.0392857142857141</v>
      </c>
      <c r="AJ26" s="126">
        <f t="shared" si="4"/>
        <v>1.0232142857142856</v>
      </c>
      <c r="AK26" s="127">
        <f t="shared" si="4"/>
        <v>0.95892857142857124</v>
      </c>
      <c r="AL26" s="128">
        <v>1.1100000000000001</v>
      </c>
      <c r="AM26" s="203">
        <v>1</v>
      </c>
    </row>
    <row r="27" spans="1:39">
      <c r="A27" s="28" t="s">
        <v>44</v>
      </c>
      <c r="B27" s="98" t="s">
        <v>14</v>
      </c>
      <c r="C27" s="29">
        <v>11</v>
      </c>
      <c r="D27" s="30">
        <v>9.1</v>
      </c>
      <c r="E27" s="31">
        <v>9.4</v>
      </c>
      <c r="F27" s="32" t="s">
        <v>13</v>
      </c>
      <c r="G27" s="33" t="s">
        <v>13</v>
      </c>
      <c r="H27" s="33" t="s">
        <v>13</v>
      </c>
      <c r="I27" s="33" t="s">
        <v>13</v>
      </c>
      <c r="J27" s="33" t="s">
        <v>13</v>
      </c>
      <c r="K27" s="33">
        <v>5.7</v>
      </c>
      <c r="L27" s="33">
        <v>6.8</v>
      </c>
      <c r="M27" s="33">
        <v>7.4</v>
      </c>
      <c r="N27" s="33">
        <v>7.5</v>
      </c>
      <c r="O27" s="33">
        <v>7.6</v>
      </c>
      <c r="P27" s="33">
        <v>8.6</v>
      </c>
      <c r="Q27" s="33">
        <v>8.3000000000000007</v>
      </c>
      <c r="R27" s="33">
        <v>9.4</v>
      </c>
      <c r="S27" s="33">
        <v>9.5</v>
      </c>
      <c r="T27" s="33">
        <v>8.9</v>
      </c>
      <c r="U27" s="34">
        <v>7.7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</v>
      </c>
      <c r="Z27" s="126">
        <f t="shared" si="4"/>
        <v>0</v>
      </c>
      <c r="AA27" s="126">
        <f t="shared" si="4"/>
        <v>0.57966101694915251</v>
      </c>
      <c r="AB27" s="126">
        <f t="shared" si="4"/>
        <v>0.69152542372881354</v>
      </c>
      <c r="AC27" s="126">
        <f t="shared" si="4"/>
        <v>0.75254237288135595</v>
      </c>
      <c r="AD27" s="126">
        <f t="shared" si="4"/>
        <v>0.76271186440677963</v>
      </c>
      <c r="AE27" s="126">
        <f t="shared" si="4"/>
        <v>0.77288135593220331</v>
      </c>
      <c r="AF27" s="126">
        <f t="shared" si="4"/>
        <v>0.87457627118644055</v>
      </c>
      <c r="AG27" s="126">
        <f t="shared" si="4"/>
        <v>0.84406779661016951</v>
      </c>
      <c r="AH27" s="126">
        <f t="shared" si="4"/>
        <v>0.95593220338983054</v>
      </c>
      <c r="AI27" s="126">
        <f t="shared" si="4"/>
        <v>0.96610169491525422</v>
      </c>
      <c r="AJ27" s="126">
        <f t="shared" si="4"/>
        <v>0.90508474576271181</v>
      </c>
      <c r="AK27" s="127">
        <f t="shared" si="4"/>
        <v>0.7830508474576271</v>
      </c>
      <c r="AL27" s="128">
        <v>1.35</v>
      </c>
      <c r="AM27" s="203">
        <v>0.05</v>
      </c>
    </row>
    <row r="28" spans="1:39">
      <c r="A28" s="28" t="s">
        <v>45</v>
      </c>
      <c r="B28" s="98" t="s">
        <v>14</v>
      </c>
      <c r="C28" s="29">
        <v>8.5</v>
      </c>
      <c r="D28" s="30">
        <v>8.9</v>
      </c>
      <c r="E28" s="31">
        <v>9.25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6.5</v>
      </c>
      <c r="K28" s="33">
        <v>7.5</v>
      </c>
      <c r="L28" s="33">
        <v>8.1</v>
      </c>
      <c r="M28" s="33">
        <v>8.8000000000000007</v>
      </c>
      <c r="N28" s="33">
        <v>8.4</v>
      </c>
      <c r="O28" s="33">
        <v>8.4</v>
      </c>
      <c r="P28" s="33">
        <v>9</v>
      </c>
      <c r="Q28" s="33">
        <v>8.8000000000000007</v>
      </c>
      <c r="R28" s="33">
        <v>9.4</v>
      </c>
      <c r="S28" s="33">
        <v>9.5</v>
      </c>
      <c r="T28" s="33">
        <v>9.4</v>
      </c>
      <c r="U28" s="34">
        <v>8.9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0.73170731707317072</v>
      </c>
      <c r="AA28" s="126">
        <f t="shared" si="4"/>
        <v>0.84427767354596628</v>
      </c>
      <c r="AB28" s="126">
        <f t="shared" si="4"/>
        <v>0.91181988742964348</v>
      </c>
      <c r="AC28" s="126">
        <f t="shared" si="4"/>
        <v>0.99061913696060055</v>
      </c>
      <c r="AD28" s="126">
        <f t="shared" si="4"/>
        <v>0.94559099437148231</v>
      </c>
      <c r="AE28" s="126">
        <f t="shared" si="4"/>
        <v>0.94559099437148231</v>
      </c>
      <c r="AF28" s="126">
        <f t="shared" si="4"/>
        <v>1.0131332082551596</v>
      </c>
      <c r="AG28" s="126">
        <f t="shared" si="4"/>
        <v>0.99061913696060055</v>
      </c>
      <c r="AH28" s="126">
        <f t="shared" si="4"/>
        <v>1.0581613508442778</v>
      </c>
      <c r="AI28" s="126">
        <f t="shared" si="4"/>
        <v>1.0694183864915572</v>
      </c>
      <c r="AJ28" s="126">
        <f t="shared" si="4"/>
        <v>1.0581613508442778</v>
      </c>
      <c r="AK28" s="127">
        <f t="shared" si="4"/>
        <v>1.00187617260788</v>
      </c>
      <c r="AL28" s="128">
        <v>1.08</v>
      </c>
      <c r="AM28" s="203">
        <v>0.75</v>
      </c>
    </row>
    <row r="29" spans="1:39" ht="15.75" thickBot="1">
      <c r="A29" s="28" t="s">
        <v>46</v>
      </c>
      <c r="B29" s="98" t="s">
        <v>14</v>
      </c>
      <c r="C29" s="29">
        <v>13</v>
      </c>
      <c r="D29" s="30">
        <v>14</v>
      </c>
      <c r="E29" s="31">
        <v>14.5</v>
      </c>
      <c r="F29" s="32" t="s">
        <v>13</v>
      </c>
      <c r="G29" s="33" t="s">
        <v>13</v>
      </c>
      <c r="H29" s="33" t="s">
        <v>13</v>
      </c>
      <c r="I29" s="33">
        <v>5.3</v>
      </c>
      <c r="J29" s="33">
        <v>10</v>
      </c>
      <c r="K29" s="33">
        <v>12</v>
      </c>
      <c r="L29" s="33">
        <v>13.1</v>
      </c>
      <c r="M29" s="33">
        <v>14.8</v>
      </c>
      <c r="N29" s="33">
        <v>12.1</v>
      </c>
      <c r="O29" s="33">
        <v>12.3</v>
      </c>
      <c r="P29" s="33">
        <v>13.3</v>
      </c>
      <c r="Q29" s="33">
        <v>12.7</v>
      </c>
      <c r="R29" s="33">
        <v>14.6</v>
      </c>
      <c r="S29" s="33">
        <v>14.3</v>
      </c>
      <c r="T29" s="33">
        <v>13.9</v>
      </c>
      <c r="U29" s="34">
        <v>13.5</v>
      </c>
      <c r="V29" s="129">
        <f t="shared" si="5"/>
        <v>0</v>
      </c>
      <c r="W29" s="130">
        <f t="shared" si="4"/>
        <v>0</v>
      </c>
      <c r="X29" s="130">
        <f t="shared" si="4"/>
        <v>0</v>
      </c>
      <c r="Y29" s="130">
        <f t="shared" si="4"/>
        <v>0.38313253012048187</v>
      </c>
      <c r="Z29" s="130">
        <f t="shared" si="4"/>
        <v>0.72289156626506024</v>
      </c>
      <c r="AA29" s="130">
        <f t="shared" si="4"/>
        <v>0.86746987951807231</v>
      </c>
      <c r="AB29" s="130">
        <f t="shared" si="4"/>
        <v>0.94698795180722883</v>
      </c>
      <c r="AC29" s="130">
        <f t="shared" si="4"/>
        <v>1.0698795180722891</v>
      </c>
      <c r="AD29" s="130">
        <f t="shared" si="4"/>
        <v>0.8746987951807228</v>
      </c>
      <c r="AE29" s="130">
        <f t="shared" si="4"/>
        <v>0.88915662650602412</v>
      </c>
      <c r="AF29" s="130">
        <f t="shared" si="4"/>
        <v>0.96144578313253015</v>
      </c>
      <c r="AG29" s="130">
        <f t="shared" si="4"/>
        <v>0.91807228915662642</v>
      </c>
      <c r="AH29" s="130">
        <f t="shared" si="4"/>
        <v>1.0554216867469879</v>
      </c>
      <c r="AI29" s="130">
        <f t="shared" si="4"/>
        <v>1.0337349397590361</v>
      </c>
      <c r="AJ29" s="130">
        <f t="shared" si="4"/>
        <v>1.0048192771084337</v>
      </c>
      <c r="AK29" s="131">
        <f t="shared" si="4"/>
        <v>0.97590361445783125</v>
      </c>
      <c r="AL29" s="132">
        <v>1.08</v>
      </c>
      <c r="AM29" s="203">
        <v>1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6">G30</f>
        <v>86.5</v>
      </c>
      <c r="X30" s="37">
        <f t="shared" si="6"/>
        <v>121.5</v>
      </c>
      <c r="Y30" s="37">
        <f t="shared" si="6"/>
        <v>141.5</v>
      </c>
      <c r="Z30" s="37">
        <f t="shared" si="6"/>
        <v>171.5</v>
      </c>
      <c r="AA30" s="37">
        <f t="shared" si="6"/>
        <v>191.5</v>
      </c>
      <c r="AB30" s="37">
        <f t="shared" si="6"/>
        <v>231.5</v>
      </c>
      <c r="AC30" s="37">
        <f t="shared" si="6"/>
        <v>261.5</v>
      </c>
      <c r="AD30" s="37">
        <f t="shared" si="6"/>
        <v>281.5</v>
      </c>
      <c r="AE30" s="37">
        <f t="shared" si="6"/>
        <v>311.5</v>
      </c>
      <c r="AF30" s="37">
        <f t="shared" si="6"/>
        <v>341.5</v>
      </c>
      <c r="AG30" s="37">
        <f t="shared" si="6"/>
        <v>391.5</v>
      </c>
      <c r="AH30" s="37">
        <f t="shared" si="6"/>
        <v>431.5</v>
      </c>
      <c r="AI30" s="37">
        <f t="shared" si="6"/>
        <v>501.5</v>
      </c>
      <c r="AJ30" s="37">
        <f t="shared" si="6"/>
        <v>551.5</v>
      </c>
      <c r="AK30" s="38">
        <f t="shared" si="6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251.2</v>
      </c>
      <c r="D31" s="44">
        <v>265</v>
      </c>
      <c r="E31" s="45">
        <v>247.1</v>
      </c>
      <c r="F31" s="46" t="s">
        <v>13</v>
      </c>
      <c r="G31" s="47" t="s">
        <v>13</v>
      </c>
      <c r="H31" s="47">
        <v>14.7</v>
      </c>
      <c r="I31" s="47">
        <v>49.2</v>
      </c>
      <c r="J31" s="47">
        <v>92.7</v>
      </c>
      <c r="K31" s="47">
        <v>114.5</v>
      </c>
      <c r="L31" s="47">
        <v>140.80000000000001</v>
      </c>
      <c r="M31" s="47">
        <v>160.4</v>
      </c>
      <c r="N31" s="47">
        <v>172</v>
      </c>
      <c r="O31" s="47">
        <v>187.9</v>
      </c>
      <c r="P31" s="47">
        <v>191.2</v>
      </c>
      <c r="Q31" s="47">
        <v>210.8</v>
      </c>
      <c r="R31" s="47">
        <v>227.5</v>
      </c>
      <c r="S31" s="47">
        <v>232.3</v>
      </c>
      <c r="T31" s="47">
        <v>251.3</v>
      </c>
      <c r="U31" s="48">
        <v>250.9</v>
      </c>
      <c r="V31" s="134">
        <f>IF(F31="&lt;5",0,F31/AVERAGE($C31:$E31))</f>
        <v>0</v>
      </c>
      <c r="W31" s="135">
        <f t="shared" ref="W31:AK43" si="7">IF(G31="&lt;5",0,G31/AVERAGE($C31:$E31))</f>
        <v>0</v>
      </c>
      <c r="X31" s="135">
        <f t="shared" si="7"/>
        <v>5.7775448709550627E-2</v>
      </c>
      <c r="Y31" s="135">
        <f t="shared" si="7"/>
        <v>0.19337088955849599</v>
      </c>
      <c r="Z31" s="135">
        <f t="shared" si="7"/>
        <v>0.36433905410716622</v>
      </c>
      <c r="AA31" s="135">
        <f t="shared" si="7"/>
        <v>0.45001965151316647</v>
      </c>
      <c r="AB31" s="135">
        <f t="shared" si="7"/>
        <v>0.55338661076902917</v>
      </c>
      <c r="AC31" s="135">
        <f t="shared" si="7"/>
        <v>0.63042054238176337</v>
      </c>
      <c r="AD31" s="135">
        <f t="shared" si="7"/>
        <v>0.67601205292807542</v>
      </c>
      <c r="AE31" s="135">
        <f t="shared" si="7"/>
        <v>0.73850386479758934</v>
      </c>
      <c r="AF31" s="135">
        <f t="shared" si="7"/>
        <v>0.75147386348748835</v>
      </c>
      <c r="AG31" s="135">
        <f t="shared" si="7"/>
        <v>0.82850779510022265</v>
      </c>
      <c r="AH31" s="135">
        <f t="shared" si="7"/>
        <v>0.89414384907637878</v>
      </c>
      <c r="AI31" s="135">
        <f t="shared" si="7"/>
        <v>0.91300930171623207</v>
      </c>
      <c r="AJ31" s="135">
        <f t="shared" si="7"/>
        <v>0.98768505174898458</v>
      </c>
      <c r="AK31" s="136">
        <f t="shared" si="7"/>
        <v>0.98611293069566341</v>
      </c>
      <c r="AL31" s="137">
        <v>1.67</v>
      </c>
      <c r="AM31" s="208">
        <v>0.06</v>
      </c>
    </row>
    <row r="32" spans="1:39">
      <c r="A32" s="42" t="s">
        <v>1</v>
      </c>
      <c r="B32" s="100" t="s">
        <v>14</v>
      </c>
      <c r="C32" s="43">
        <v>204</v>
      </c>
      <c r="D32" s="44">
        <v>222.4</v>
      </c>
      <c r="E32" s="45">
        <v>208.9</v>
      </c>
      <c r="F32" s="46" t="s">
        <v>13</v>
      </c>
      <c r="G32" s="47" t="s">
        <v>13</v>
      </c>
      <c r="H32" s="47">
        <v>6.7</v>
      </c>
      <c r="I32" s="47">
        <v>25.6</v>
      </c>
      <c r="J32" s="47">
        <v>51.9</v>
      </c>
      <c r="K32" s="47">
        <v>66.099999999999994</v>
      </c>
      <c r="L32" s="47">
        <v>85.6</v>
      </c>
      <c r="M32" s="47">
        <v>99</v>
      </c>
      <c r="N32" s="47">
        <v>107.8</v>
      </c>
      <c r="O32" s="47">
        <v>120.6</v>
      </c>
      <c r="P32" s="47">
        <v>126.6</v>
      </c>
      <c r="Q32" s="47">
        <v>146.30000000000001</v>
      </c>
      <c r="R32" s="47">
        <v>162.69999999999999</v>
      </c>
      <c r="S32" s="47">
        <v>174.4</v>
      </c>
      <c r="T32" s="47">
        <v>194.3</v>
      </c>
      <c r="U32" s="48">
        <v>199.3</v>
      </c>
      <c r="V32" s="134">
        <f t="shared" ref="V32:V43" si="8">IF(F32="&lt;5",0,F32/AVERAGE($C32:$E32))</f>
        <v>0</v>
      </c>
      <c r="W32" s="135">
        <f t="shared" si="7"/>
        <v>0</v>
      </c>
      <c r="X32" s="135">
        <f t="shared" si="7"/>
        <v>3.1638595938926498E-2</v>
      </c>
      <c r="Y32" s="135">
        <f t="shared" si="7"/>
        <v>0.12088776955768929</v>
      </c>
      <c r="Z32" s="135">
        <f t="shared" si="7"/>
        <v>0.24508106406422164</v>
      </c>
      <c r="AA32" s="135">
        <f t="shared" si="7"/>
        <v>0.31213599874075237</v>
      </c>
      <c r="AB32" s="135">
        <f t="shared" si="7"/>
        <v>0.40421847945852352</v>
      </c>
      <c r="AC32" s="135">
        <f t="shared" si="7"/>
        <v>0.46749567133637654</v>
      </c>
      <c r="AD32" s="135">
        <f t="shared" si="7"/>
        <v>0.50905084212183227</v>
      </c>
      <c r="AE32" s="135">
        <f t="shared" si="7"/>
        <v>0.56949472690067682</v>
      </c>
      <c r="AF32" s="135">
        <f t="shared" si="7"/>
        <v>0.59782779789076024</v>
      </c>
      <c r="AG32" s="135">
        <f t="shared" si="7"/>
        <v>0.690854714308201</v>
      </c>
      <c r="AH32" s="135">
        <f t="shared" si="7"/>
        <v>0.76829844168109551</v>
      </c>
      <c r="AI32" s="135">
        <f t="shared" si="7"/>
        <v>0.82354793011175831</v>
      </c>
      <c r="AJ32" s="135">
        <f t="shared" si="7"/>
        <v>0.91751928222886836</v>
      </c>
      <c r="AK32" s="136">
        <f t="shared" si="7"/>
        <v>0.94113017472060456</v>
      </c>
      <c r="AL32" s="137">
        <v>2.1</v>
      </c>
      <c r="AM32" s="208">
        <v>0.05</v>
      </c>
    </row>
    <row r="33" spans="1:39">
      <c r="A33" s="42" t="s">
        <v>2</v>
      </c>
      <c r="B33" s="100" t="s">
        <v>14</v>
      </c>
      <c r="C33" s="43">
        <v>81.900000000000006</v>
      </c>
      <c r="D33" s="44">
        <v>91.5</v>
      </c>
      <c r="E33" s="45">
        <v>86.5</v>
      </c>
      <c r="F33" s="46" t="s">
        <v>13</v>
      </c>
      <c r="G33" s="47" t="s">
        <v>13</v>
      </c>
      <c r="H33" s="47" t="s">
        <v>13</v>
      </c>
      <c r="I33" s="47" t="s">
        <v>13</v>
      </c>
      <c r="J33" s="47">
        <v>10.9</v>
      </c>
      <c r="K33" s="47">
        <v>14.5</v>
      </c>
      <c r="L33" s="47">
        <v>19.8</v>
      </c>
      <c r="M33" s="47">
        <v>23.8</v>
      </c>
      <c r="N33" s="47">
        <v>26.4</v>
      </c>
      <c r="O33" s="47">
        <v>30.3</v>
      </c>
      <c r="P33" s="47">
        <v>32.200000000000003</v>
      </c>
      <c r="Q33" s="47">
        <v>39.700000000000003</v>
      </c>
      <c r="R33" s="47">
        <v>44.2</v>
      </c>
      <c r="S33" s="47">
        <v>50.8</v>
      </c>
      <c r="T33" s="47">
        <v>53.8</v>
      </c>
      <c r="U33" s="48">
        <v>55.9</v>
      </c>
      <c r="V33" s="134">
        <f t="shared" si="8"/>
        <v>0</v>
      </c>
      <c r="W33" s="135">
        <f t="shared" si="7"/>
        <v>0</v>
      </c>
      <c r="X33" s="135">
        <f t="shared" si="7"/>
        <v>0</v>
      </c>
      <c r="Y33" s="135">
        <f t="shared" si="7"/>
        <v>0</v>
      </c>
      <c r="Z33" s="135">
        <f t="shared" si="7"/>
        <v>0.12581762216237016</v>
      </c>
      <c r="AA33" s="135">
        <f t="shared" si="7"/>
        <v>0.16737206617929976</v>
      </c>
      <c r="AB33" s="135">
        <f t="shared" si="7"/>
        <v>0.22854944209311276</v>
      </c>
      <c r="AC33" s="135">
        <f t="shared" si="7"/>
        <v>0.27472104655636786</v>
      </c>
      <c r="AD33" s="135">
        <f t="shared" si="7"/>
        <v>0.30473258945748366</v>
      </c>
      <c r="AE33" s="135">
        <f t="shared" si="7"/>
        <v>0.34974990380915738</v>
      </c>
      <c r="AF33" s="135">
        <f t="shared" si="7"/>
        <v>0.37168141592920362</v>
      </c>
      <c r="AG33" s="135">
        <f t="shared" si="7"/>
        <v>0.45825317429780693</v>
      </c>
      <c r="AH33" s="135">
        <f t="shared" si="7"/>
        <v>0.51019622931896891</v>
      </c>
      <c r="AI33" s="135">
        <f t="shared" si="7"/>
        <v>0.58637937668333973</v>
      </c>
      <c r="AJ33" s="135">
        <f t="shared" si="7"/>
        <v>0.62100808003078112</v>
      </c>
      <c r="AK33" s="136">
        <f t="shared" si="7"/>
        <v>0.64524817237399001</v>
      </c>
      <c r="AL33" s="137">
        <v>3.3</v>
      </c>
      <c r="AM33" s="208">
        <v>2.5000000000000001E-2</v>
      </c>
    </row>
    <row r="34" spans="1:39">
      <c r="A34" s="42" t="s">
        <v>3</v>
      </c>
      <c r="B34" s="100" t="s">
        <v>14</v>
      </c>
      <c r="C34" s="43">
        <v>429.7</v>
      </c>
      <c r="D34" s="44">
        <v>484.6</v>
      </c>
      <c r="E34" s="45">
        <v>455</v>
      </c>
      <c r="F34" s="46" t="s">
        <v>13</v>
      </c>
      <c r="G34" s="47" t="s">
        <v>13</v>
      </c>
      <c r="H34" s="47">
        <v>5.5</v>
      </c>
      <c r="I34" s="47">
        <v>26.1</v>
      </c>
      <c r="J34" s="47">
        <v>59.8</v>
      </c>
      <c r="K34" s="47">
        <v>79.599999999999994</v>
      </c>
      <c r="L34" s="47">
        <v>108.2</v>
      </c>
      <c r="M34" s="47">
        <v>128.80000000000001</v>
      </c>
      <c r="N34" s="47">
        <v>143</v>
      </c>
      <c r="O34" s="47">
        <v>147</v>
      </c>
      <c r="P34" s="47">
        <v>159.30000000000001</v>
      </c>
      <c r="Q34" s="47">
        <v>203.3</v>
      </c>
      <c r="R34" s="47">
        <v>229.6</v>
      </c>
      <c r="S34" s="47">
        <v>255</v>
      </c>
      <c r="T34" s="47">
        <v>287.60000000000002</v>
      </c>
      <c r="U34" s="48">
        <v>298.89999999999998</v>
      </c>
      <c r="V34" s="134">
        <f t="shared" si="8"/>
        <v>0</v>
      </c>
      <c r="W34" s="135">
        <f t="shared" si="7"/>
        <v>0</v>
      </c>
      <c r="X34" s="135">
        <f t="shared" si="7"/>
        <v>1.2049952530490031E-2</v>
      </c>
      <c r="Y34" s="135">
        <f t="shared" si="7"/>
        <v>5.7182502008325427E-2</v>
      </c>
      <c r="Z34" s="135">
        <f t="shared" si="7"/>
        <v>0.13101584751332798</v>
      </c>
      <c r="AA34" s="135">
        <f t="shared" si="7"/>
        <v>0.17439567662309208</v>
      </c>
      <c r="AB34" s="135">
        <f t="shared" si="7"/>
        <v>0.23705542978164026</v>
      </c>
      <c r="AC34" s="135">
        <f t="shared" si="7"/>
        <v>0.28218797925947564</v>
      </c>
      <c r="AD34" s="135">
        <f t="shared" si="7"/>
        <v>0.3132987657927408</v>
      </c>
      <c r="AE34" s="135">
        <f t="shared" si="7"/>
        <v>0.3220623676330972</v>
      </c>
      <c r="AF34" s="135">
        <f t="shared" si="7"/>
        <v>0.34901044329219311</v>
      </c>
      <c r="AG34" s="135">
        <f t="shared" si="7"/>
        <v>0.44541006353611334</v>
      </c>
      <c r="AH34" s="135">
        <f t="shared" si="7"/>
        <v>0.50303074563645656</v>
      </c>
      <c r="AI34" s="135">
        <f t="shared" si="7"/>
        <v>0.55867961732271965</v>
      </c>
      <c r="AJ34" s="135">
        <f t="shared" si="7"/>
        <v>0.63010297232162427</v>
      </c>
      <c r="AK34" s="136">
        <f t="shared" si="7"/>
        <v>0.65486014752063093</v>
      </c>
      <c r="AL34" s="137">
        <v>3.3</v>
      </c>
      <c r="AM34" s="208">
        <v>2.5000000000000001E-2</v>
      </c>
    </row>
    <row r="35" spans="1:39">
      <c r="A35" s="42" t="s">
        <v>4</v>
      </c>
      <c r="B35" s="100" t="s">
        <v>14</v>
      </c>
      <c r="C35" s="43">
        <v>366.7</v>
      </c>
      <c r="D35" s="44">
        <v>407.7</v>
      </c>
      <c r="E35" s="45">
        <v>388</v>
      </c>
      <c r="F35" s="46" t="s">
        <v>13</v>
      </c>
      <c r="G35" s="47" t="s">
        <v>13</v>
      </c>
      <c r="H35" s="47">
        <v>6.6</v>
      </c>
      <c r="I35" s="47">
        <v>26.7</v>
      </c>
      <c r="J35" s="47">
        <v>57.5</v>
      </c>
      <c r="K35" s="47">
        <v>74.7</v>
      </c>
      <c r="L35" s="47">
        <v>99.2</v>
      </c>
      <c r="M35" s="47">
        <v>115.9</v>
      </c>
      <c r="N35" s="47">
        <v>125.9</v>
      </c>
      <c r="O35" s="47">
        <v>143.80000000000001</v>
      </c>
      <c r="P35" s="47">
        <v>155.69999999999999</v>
      </c>
      <c r="Q35" s="47">
        <v>190</v>
      </c>
      <c r="R35" s="47">
        <v>210.5</v>
      </c>
      <c r="S35" s="47">
        <v>226.4</v>
      </c>
      <c r="T35" s="47">
        <v>250.2</v>
      </c>
      <c r="U35" s="48">
        <v>257.7</v>
      </c>
      <c r="V35" s="134">
        <f t="shared" si="8"/>
        <v>0</v>
      </c>
      <c r="W35" s="135">
        <f t="shared" si="7"/>
        <v>0</v>
      </c>
      <c r="X35" s="135">
        <f t="shared" si="7"/>
        <v>1.7033723331039228E-2</v>
      </c>
      <c r="Y35" s="135">
        <f t="shared" si="7"/>
        <v>6.890915347556778E-2</v>
      </c>
      <c r="Z35" s="135">
        <f t="shared" si="7"/>
        <v>0.14839986235375086</v>
      </c>
      <c r="AA35" s="135">
        <f t="shared" si="7"/>
        <v>0.19279077770130762</v>
      </c>
      <c r="AB35" s="135">
        <f t="shared" si="7"/>
        <v>0.25602202339986235</v>
      </c>
      <c r="AC35" s="135">
        <f t="shared" si="7"/>
        <v>0.29912250516173433</v>
      </c>
      <c r="AD35" s="135">
        <f t="shared" si="7"/>
        <v>0.32493117687543016</v>
      </c>
      <c r="AE35" s="135">
        <f t="shared" si="7"/>
        <v>0.37112869924294561</v>
      </c>
      <c r="AF35" s="135">
        <f t="shared" si="7"/>
        <v>0.40184101858224358</v>
      </c>
      <c r="AG35" s="135">
        <f t="shared" si="7"/>
        <v>0.49036476256022021</v>
      </c>
      <c r="AH35" s="135">
        <f t="shared" si="7"/>
        <v>0.54327253957329658</v>
      </c>
      <c r="AI35" s="135">
        <f t="shared" si="7"/>
        <v>0.58430832759807294</v>
      </c>
      <c r="AJ35" s="135">
        <f t="shared" si="7"/>
        <v>0.64573296627666887</v>
      </c>
      <c r="AK35" s="136">
        <f t="shared" si="7"/>
        <v>0.66508947006194075</v>
      </c>
      <c r="AL35" s="137">
        <v>3.1</v>
      </c>
      <c r="AM35" s="208">
        <v>2.4E-2</v>
      </c>
    </row>
    <row r="36" spans="1:39">
      <c r="A36" s="42" t="s">
        <v>7</v>
      </c>
      <c r="B36" s="100" t="s">
        <v>14</v>
      </c>
      <c r="C36" s="43">
        <v>85.6</v>
      </c>
      <c r="D36" s="44">
        <v>97.2</v>
      </c>
      <c r="E36" s="45">
        <v>93.3</v>
      </c>
      <c r="F36" s="46" t="s">
        <v>13</v>
      </c>
      <c r="G36" s="47" t="s">
        <v>13</v>
      </c>
      <c r="H36" s="47" t="s">
        <v>13</v>
      </c>
      <c r="I36" s="47" t="s">
        <v>13</v>
      </c>
      <c r="J36" s="47">
        <v>8.1999999999999993</v>
      </c>
      <c r="K36" s="47">
        <v>11.4</v>
      </c>
      <c r="L36" s="47">
        <v>15.2</v>
      </c>
      <c r="M36" s="47">
        <v>19</v>
      </c>
      <c r="N36" s="47">
        <v>20.9</v>
      </c>
      <c r="O36" s="47">
        <v>24.4</v>
      </c>
      <c r="P36" s="47">
        <v>26.6</v>
      </c>
      <c r="Q36" s="47">
        <v>33.299999999999997</v>
      </c>
      <c r="R36" s="47">
        <v>36.9</v>
      </c>
      <c r="S36" s="47">
        <v>39.5</v>
      </c>
      <c r="T36" s="47">
        <v>43.3</v>
      </c>
      <c r="U36" s="48">
        <v>44.6</v>
      </c>
      <c r="V36" s="134">
        <f t="shared" si="8"/>
        <v>0</v>
      </c>
      <c r="W36" s="135">
        <f t="shared" si="7"/>
        <v>0</v>
      </c>
      <c r="X36" s="135">
        <f t="shared" si="7"/>
        <v>0</v>
      </c>
      <c r="Y36" s="135">
        <f t="shared" si="7"/>
        <v>0</v>
      </c>
      <c r="Z36" s="135">
        <f t="shared" si="7"/>
        <v>8.909815284317274E-2</v>
      </c>
      <c r="AA36" s="135">
        <f t="shared" si="7"/>
        <v>0.12386816370880115</v>
      </c>
      <c r="AB36" s="135">
        <f t="shared" si="7"/>
        <v>0.16515755161173484</v>
      </c>
      <c r="AC36" s="135">
        <f t="shared" si="7"/>
        <v>0.20644693951466858</v>
      </c>
      <c r="AD36" s="135">
        <f t="shared" si="7"/>
        <v>0.22709163346613542</v>
      </c>
      <c r="AE36" s="135">
        <f t="shared" si="7"/>
        <v>0.26512133285041645</v>
      </c>
      <c r="AF36" s="135">
        <f t="shared" si="7"/>
        <v>0.289025715320536</v>
      </c>
      <c r="AG36" s="135">
        <f t="shared" si="7"/>
        <v>0.36182542557044539</v>
      </c>
      <c r="AH36" s="135">
        <f t="shared" si="7"/>
        <v>0.40094168779427736</v>
      </c>
      <c r="AI36" s="135">
        <f t="shared" si="7"/>
        <v>0.42919232162260046</v>
      </c>
      <c r="AJ36" s="135">
        <f t="shared" si="7"/>
        <v>0.47048170952553414</v>
      </c>
      <c r="AK36" s="136">
        <f t="shared" si="7"/>
        <v>0.48460702643969572</v>
      </c>
      <c r="AL36" s="137">
        <v>4.55</v>
      </c>
      <c r="AM36" s="208">
        <v>1.7000000000000001E-2</v>
      </c>
    </row>
    <row r="37" spans="1:39">
      <c r="A37" s="42" t="s">
        <v>6</v>
      </c>
      <c r="B37" s="100" t="s">
        <v>14</v>
      </c>
      <c r="C37" s="43">
        <v>143</v>
      </c>
      <c r="D37" s="44">
        <v>164.4</v>
      </c>
      <c r="E37" s="45">
        <v>155.1</v>
      </c>
      <c r="F37" s="46" t="s">
        <v>13</v>
      </c>
      <c r="G37" s="47" t="s">
        <v>13</v>
      </c>
      <c r="H37" s="47" t="s">
        <v>13</v>
      </c>
      <c r="I37" s="47" t="s">
        <v>13</v>
      </c>
      <c r="J37" s="47">
        <v>9.5</v>
      </c>
      <c r="K37" s="47">
        <v>13.9</v>
      </c>
      <c r="L37" s="47">
        <v>19.600000000000001</v>
      </c>
      <c r="M37" s="47">
        <v>24.2</v>
      </c>
      <c r="N37" s="47">
        <v>27.3</v>
      </c>
      <c r="O37" s="47">
        <v>31.9</v>
      </c>
      <c r="P37" s="47">
        <v>35.299999999999997</v>
      </c>
      <c r="Q37" s="47">
        <v>44.8</v>
      </c>
      <c r="R37" s="47">
        <v>50.3</v>
      </c>
      <c r="S37" s="47">
        <v>55.6</v>
      </c>
      <c r="T37" s="47">
        <v>61.4</v>
      </c>
      <c r="U37" s="48">
        <v>63.5</v>
      </c>
      <c r="V37" s="134">
        <f t="shared" si="8"/>
        <v>0</v>
      </c>
      <c r="W37" s="135">
        <f t="shared" si="7"/>
        <v>0</v>
      </c>
      <c r="X37" s="135">
        <f t="shared" si="7"/>
        <v>0</v>
      </c>
      <c r="Y37" s="135">
        <f t="shared" si="7"/>
        <v>0</v>
      </c>
      <c r="Z37" s="135">
        <f t="shared" si="7"/>
        <v>6.1621621621621624E-2</v>
      </c>
      <c r="AA37" s="135">
        <f t="shared" si="7"/>
        <v>9.0162162162162177E-2</v>
      </c>
      <c r="AB37" s="135">
        <f t="shared" si="7"/>
        <v>0.12713513513513516</v>
      </c>
      <c r="AC37" s="135">
        <f t="shared" si="7"/>
        <v>0.15697297297297297</v>
      </c>
      <c r="AD37" s="135">
        <f t="shared" si="7"/>
        <v>0.17708108108108109</v>
      </c>
      <c r="AE37" s="135">
        <f t="shared" si="7"/>
        <v>0.20691891891891892</v>
      </c>
      <c r="AF37" s="135">
        <f t="shared" si="7"/>
        <v>0.22897297297297298</v>
      </c>
      <c r="AG37" s="135">
        <f t="shared" si="7"/>
        <v>0.29059459459459458</v>
      </c>
      <c r="AH37" s="135">
        <f t="shared" si="7"/>
        <v>0.32627027027027028</v>
      </c>
      <c r="AI37" s="135">
        <f t="shared" si="7"/>
        <v>0.36064864864864871</v>
      </c>
      <c r="AJ37" s="135">
        <f t="shared" si="7"/>
        <v>0.39827027027027029</v>
      </c>
      <c r="AK37" s="136">
        <f t="shared" si="7"/>
        <v>0.4118918918918919</v>
      </c>
      <c r="AL37" s="137">
        <v>5.5</v>
      </c>
      <c r="AM37" s="208">
        <v>1.7000000000000001E-2</v>
      </c>
    </row>
    <row r="38" spans="1:39">
      <c r="A38" s="49" t="s">
        <v>5</v>
      </c>
      <c r="B38" s="101" t="s">
        <v>14</v>
      </c>
      <c r="C38" s="50">
        <v>50.6</v>
      </c>
      <c r="D38" s="51">
        <v>57.7</v>
      </c>
      <c r="E38" s="52">
        <v>54.2</v>
      </c>
      <c r="F38" s="53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>
        <v>5.9</v>
      </c>
      <c r="M38" s="54">
        <v>7.3</v>
      </c>
      <c r="N38" s="54">
        <v>8.5</v>
      </c>
      <c r="O38" s="54">
        <v>10.199999999999999</v>
      </c>
      <c r="P38" s="54">
        <v>10.9</v>
      </c>
      <c r="Q38" s="54">
        <v>14.3</v>
      </c>
      <c r="R38" s="54">
        <v>15.8</v>
      </c>
      <c r="S38" s="54">
        <v>18.2</v>
      </c>
      <c r="T38" s="54">
        <v>20.399999999999999</v>
      </c>
      <c r="U38" s="55">
        <v>21.1</v>
      </c>
      <c r="V38" s="138">
        <f t="shared" si="8"/>
        <v>0</v>
      </c>
      <c r="W38" s="139">
        <f t="shared" si="7"/>
        <v>0</v>
      </c>
      <c r="X38" s="139">
        <f t="shared" si="7"/>
        <v>0</v>
      </c>
      <c r="Y38" s="139">
        <f t="shared" si="7"/>
        <v>0</v>
      </c>
      <c r="Z38" s="139">
        <f t="shared" si="7"/>
        <v>0</v>
      </c>
      <c r="AA38" s="139">
        <f t="shared" si="7"/>
        <v>0</v>
      </c>
      <c r="AB38" s="139">
        <f t="shared" si="7"/>
        <v>0.10892307692307693</v>
      </c>
      <c r="AC38" s="139">
        <f t="shared" si="7"/>
        <v>0.13476923076923078</v>
      </c>
      <c r="AD38" s="139">
        <f t="shared" si="7"/>
        <v>0.15692307692307694</v>
      </c>
      <c r="AE38" s="139">
        <f t="shared" si="7"/>
        <v>0.18830769230769231</v>
      </c>
      <c r="AF38" s="139">
        <f t="shared" si="7"/>
        <v>0.20123076923076924</v>
      </c>
      <c r="AG38" s="139">
        <f t="shared" si="7"/>
        <v>0.26400000000000001</v>
      </c>
      <c r="AH38" s="139">
        <f t="shared" si="7"/>
        <v>0.2916923076923077</v>
      </c>
      <c r="AI38" s="139">
        <f t="shared" si="7"/>
        <v>0.33600000000000002</v>
      </c>
      <c r="AJ38" s="139">
        <f t="shared" si="7"/>
        <v>0.37661538461538463</v>
      </c>
      <c r="AK38" s="140">
        <f t="shared" si="7"/>
        <v>0.38953846153846156</v>
      </c>
      <c r="AL38" s="141">
        <v>6</v>
      </c>
      <c r="AM38" s="209">
        <v>1.6E-2</v>
      </c>
    </row>
    <row r="39" spans="1:39">
      <c r="A39" s="58" t="s">
        <v>9</v>
      </c>
      <c r="B39" s="102" t="s">
        <v>14</v>
      </c>
      <c r="C39" s="59">
        <v>690.3</v>
      </c>
      <c r="D39" s="60">
        <v>756.6</v>
      </c>
      <c r="E39" s="61">
        <v>769.7</v>
      </c>
      <c r="F39" s="62" t="s">
        <v>13</v>
      </c>
      <c r="G39" s="63" t="s">
        <v>13</v>
      </c>
      <c r="H39" s="63">
        <v>27.5</v>
      </c>
      <c r="I39" s="63">
        <v>98.7</v>
      </c>
      <c r="J39" s="63">
        <v>217.4</v>
      </c>
      <c r="K39" s="63">
        <v>289.7</v>
      </c>
      <c r="L39" s="63">
        <v>381.6</v>
      </c>
      <c r="M39" s="63">
        <v>420</v>
      </c>
      <c r="N39" s="63">
        <v>457.9</v>
      </c>
      <c r="O39" s="63">
        <v>514.6</v>
      </c>
      <c r="P39" s="63">
        <v>563.79999999999995</v>
      </c>
      <c r="Q39" s="63">
        <v>662.6</v>
      </c>
      <c r="R39" s="63">
        <v>700.9</v>
      </c>
      <c r="S39" s="63">
        <v>715</v>
      </c>
      <c r="T39" s="63">
        <v>731.1</v>
      </c>
      <c r="U39" s="64">
        <v>730.2</v>
      </c>
      <c r="V39" s="142">
        <f t="shared" si="8"/>
        <v>0</v>
      </c>
      <c r="W39" s="143">
        <f t="shared" si="7"/>
        <v>0</v>
      </c>
      <c r="X39" s="143">
        <f t="shared" si="7"/>
        <v>3.7219164486149953E-2</v>
      </c>
      <c r="Y39" s="143">
        <f t="shared" si="7"/>
        <v>0.13358296490120003</v>
      </c>
      <c r="Z39" s="143">
        <f t="shared" si="7"/>
        <v>0.29423441306505455</v>
      </c>
      <c r="AA39" s="143">
        <f t="shared" si="7"/>
        <v>0.39208698005955056</v>
      </c>
      <c r="AB39" s="143">
        <f t="shared" si="7"/>
        <v>0.51646666065144808</v>
      </c>
      <c r="AC39" s="143">
        <f t="shared" si="7"/>
        <v>0.5684381485157447</v>
      </c>
      <c r="AD39" s="143">
        <f t="shared" si="7"/>
        <v>0.61973292429847504</v>
      </c>
      <c r="AE39" s="143">
        <f t="shared" si="7"/>
        <v>0.69647207434810066</v>
      </c>
      <c r="AF39" s="143">
        <f t="shared" si="7"/>
        <v>0.76306054317423067</v>
      </c>
      <c r="AG39" s="143">
        <f t="shared" si="7"/>
        <v>0.896778850491744</v>
      </c>
      <c r="AH39" s="143">
        <f t="shared" si="7"/>
        <v>0.94861499593972731</v>
      </c>
      <c r="AI39" s="143">
        <f t="shared" si="7"/>
        <v>0.96769827663989882</v>
      </c>
      <c r="AJ39" s="143">
        <f t="shared" si="7"/>
        <v>0.98948840566633567</v>
      </c>
      <c r="AK39" s="144">
        <f t="shared" si="7"/>
        <v>0.9882703239195163</v>
      </c>
      <c r="AL39" s="145">
        <v>1.8</v>
      </c>
      <c r="AM39" s="208">
        <v>0.1</v>
      </c>
    </row>
    <row r="40" spans="1:39">
      <c r="A40" s="58" t="s">
        <v>8</v>
      </c>
      <c r="B40" s="102" t="s">
        <v>14</v>
      </c>
      <c r="C40" s="59">
        <v>30.9</v>
      </c>
      <c r="D40" s="60">
        <v>35.1</v>
      </c>
      <c r="E40" s="61">
        <v>33.799999999999997</v>
      </c>
      <c r="F40" s="62" t="s">
        <v>13</v>
      </c>
      <c r="G40" s="63" t="s">
        <v>13</v>
      </c>
      <c r="H40" s="63" t="s">
        <v>13</v>
      </c>
      <c r="I40" s="63" t="s">
        <v>13</v>
      </c>
      <c r="J40" s="63" t="s">
        <v>13</v>
      </c>
      <c r="K40" s="63" t="s">
        <v>13</v>
      </c>
      <c r="L40" s="63">
        <v>5.5</v>
      </c>
      <c r="M40" s="63">
        <v>6.7</v>
      </c>
      <c r="N40" s="63">
        <v>7.5</v>
      </c>
      <c r="O40" s="63">
        <v>8.6</v>
      </c>
      <c r="P40" s="63">
        <v>9.8000000000000007</v>
      </c>
      <c r="Q40" s="63">
        <v>11.8</v>
      </c>
      <c r="R40" s="63">
        <v>13</v>
      </c>
      <c r="S40" s="63">
        <v>13.8</v>
      </c>
      <c r="T40" s="63">
        <v>15.1</v>
      </c>
      <c r="U40" s="64">
        <v>15.6</v>
      </c>
      <c r="V40" s="142">
        <f t="shared" si="8"/>
        <v>0</v>
      </c>
      <c r="W40" s="143">
        <f t="shared" si="7"/>
        <v>0</v>
      </c>
      <c r="X40" s="143">
        <f t="shared" si="7"/>
        <v>0</v>
      </c>
      <c r="Y40" s="143">
        <f t="shared" si="7"/>
        <v>0</v>
      </c>
      <c r="Z40" s="143">
        <f t="shared" si="7"/>
        <v>0</v>
      </c>
      <c r="AA40" s="143">
        <f t="shared" si="7"/>
        <v>0</v>
      </c>
      <c r="AB40" s="143">
        <f t="shared" si="7"/>
        <v>0.16533066132264529</v>
      </c>
      <c r="AC40" s="143">
        <f t="shared" si="7"/>
        <v>0.20140280561122245</v>
      </c>
      <c r="AD40" s="143">
        <f t="shared" si="7"/>
        <v>0.22545090180360722</v>
      </c>
      <c r="AE40" s="143">
        <f t="shared" si="7"/>
        <v>0.25851703406813625</v>
      </c>
      <c r="AF40" s="143">
        <f t="shared" si="7"/>
        <v>0.29458917835671344</v>
      </c>
      <c r="AG40" s="143">
        <f t="shared" si="7"/>
        <v>0.35470941883767537</v>
      </c>
      <c r="AH40" s="143">
        <f t="shared" si="7"/>
        <v>0.39078156312625251</v>
      </c>
      <c r="AI40" s="143">
        <f t="shared" si="7"/>
        <v>0.4148296593186373</v>
      </c>
      <c r="AJ40" s="143">
        <f t="shared" si="7"/>
        <v>0.45390781563126253</v>
      </c>
      <c r="AK40" s="144">
        <f t="shared" si="7"/>
        <v>0.46893787575150303</v>
      </c>
      <c r="AL40" s="145">
        <v>4.5999999999999996</v>
      </c>
      <c r="AM40" s="208">
        <v>1.7000000000000001E-2</v>
      </c>
    </row>
    <row r="41" spans="1:39">
      <c r="A41" s="58" t="s">
        <v>10</v>
      </c>
      <c r="B41" s="102" t="s">
        <v>14</v>
      </c>
      <c r="C41" s="59">
        <v>2885.0659999999998</v>
      </c>
      <c r="D41" s="60">
        <v>3191.6350000000002</v>
      </c>
      <c r="E41" s="61">
        <v>3209.2530000000002</v>
      </c>
      <c r="F41" s="62" t="s">
        <v>13</v>
      </c>
      <c r="G41" s="63" t="s">
        <v>13</v>
      </c>
      <c r="H41" s="63">
        <v>18.5</v>
      </c>
      <c r="I41" s="63">
        <v>79.3</v>
      </c>
      <c r="J41" s="63">
        <v>229</v>
      </c>
      <c r="K41" s="63">
        <v>324.3</v>
      </c>
      <c r="L41" s="63">
        <v>452.9</v>
      </c>
      <c r="M41" s="63">
        <v>562.29999999999995</v>
      </c>
      <c r="N41" s="63">
        <v>630.6</v>
      </c>
      <c r="O41" s="63">
        <v>740.6</v>
      </c>
      <c r="P41" s="63">
        <v>852.9</v>
      </c>
      <c r="Q41" s="63">
        <v>1067.4000000000001</v>
      </c>
      <c r="R41" s="63">
        <v>1160.3</v>
      </c>
      <c r="S41" s="63">
        <v>1233.4000000000001</v>
      </c>
      <c r="T41" s="63">
        <v>1284.5</v>
      </c>
      <c r="U41" s="64">
        <v>1340.2</v>
      </c>
      <c r="V41" s="142">
        <f t="shared" si="8"/>
        <v>0</v>
      </c>
      <c r="W41" s="143">
        <f t="shared" si="7"/>
        <v>0</v>
      </c>
      <c r="X41" s="143">
        <f t="shared" si="7"/>
        <v>5.9767687843381521E-3</v>
      </c>
      <c r="Y41" s="143">
        <f t="shared" si="7"/>
        <v>2.5619338626919754E-2</v>
      </c>
      <c r="Z41" s="143">
        <f t="shared" si="7"/>
        <v>7.3982705492618206E-2</v>
      </c>
      <c r="AA41" s="143">
        <f t="shared" si="7"/>
        <v>0.10477114144653313</v>
      </c>
      <c r="AB41" s="143">
        <f t="shared" si="7"/>
        <v>0.1463177612122567</v>
      </c>
      <c r="AC41" s="143">
        <f t="shared" si="7"/>
        <v>0.1816614641855861</v>
      </c>
      <c r="AD41" s="143">
        <f t="shared" si="7"/>
        <v>0.2037270484001967</v>
      </c>
      <c r="AE41" s="143">
        <f t="shared" si="7"/>
        <v>0.23926459252328844</v>
      </c>
      <c r="AF41" s="143">
        <f t="shared" si="7"/>
        <v>0.27554519438713571</v>
      </c>
      <c r="AG41" s="143">
        <f t="shared" si="7"/>
        <v>0.34484340542716457</v>
      </c>
      <c r="AH41" s="143">
        <f t="shared" si="7"/>
        <v>0.37485647678203016</v>
      </c>
      <c r="AI41" s="143">
        <f t="shared" si="7"/>
        <v>0.39847279019473936</v>
      </c>
      <c r="AJ41" s="143">
        <f t="shared" si="7"/>
        <v>0.41498159478283009</v>
      </c>
      <c r="AK41" s="144">
        <f t="shared" si="7"/>
        <v>0.43297651485243199</v>
      </c>
      <c r="AL41" s="145">
        <v>5</v>
      </c>
      <c r="AM41" s="208">
        <v>1.6E-2</v>
      </c>
    </row>
    <row r="42" spans="1:39">
      <c r="A42" s="58" t="s">
        <v>11</v>
      </c>
      <c r="B42" s="102" t="s">
        <v>14</v>
      </c>
      <c r="C42" s="59">
        <v>196.50299999999999</v>
      </c>
      <c r="D42" s="60">
        <v>216.04300000000001</v>
      </c>
      <c r="E42" s="61">
        <v>217.42</v>
      </c>
      <c r="F42" s="62" t="s">
        <v>13</v>
      </c>
      <c r="G42" s="63" t="s">
        <v>13</v>
      </c>
      <c r="H42" s="63" t="s">
        <v>13</v>
      </c>
      <c r="I42" s="63" t="s">
        <v>13</v>
      </c>
      <c r="J42" s="63">
        <v>5.2</v>
      </c>
      <c r="K42" s="63">
        <v>7.7</v>
      </c>
      <c r="L42" s="63">
        <v>11.9</v>
      </c>
      <c r="M42" s="63">
        <v>15.6</v>
      </c>
      <c r="N42" s="63">
        <v>18.100000000000001</v>
      </c>
      <c r="O42" s="63">
        <v>23.1</v>
      </c>
      <c r="P42" s="63">
        <v>27</v>
      </c>
      <c r="Q42" s="63">
        <v>34.700000000000003</v>
      </c>
      <c r="R42" s="63">
        <v>40</v>
      </c>
      <c r="S42" s="63">
        <v>44.9</v>
      </c>
      <c r="T42" s="63">
        <v>47.3</v>
      </c>
      <c r="U42" s="64">
        <v>49.6</v>
      </c>
      <c r="V42" s="142">
        <f t="shared" si="8"/>
        <v>0</v>
      </c>
      <c r="W42" s="143">
        <f t="shared" si="7"/>
        <v>0</v>
      </c>
      <c r="X42" s="143">
        <f t="shared" si="7"/>
        <v>0</v>
      </c>
      <c r="Y42" s="143">
        <f t="shared" si="7"/>
        <v>0</v>
      </c>
      <c r="Z42" s="143">
        <f t="shared" si="7"/>
        <v>2.4763241190794424E-2</v>
      </c>
      <c r="AA42" s="143">
        <f t="shared" si="7"/>
        <v>3.6668645609445591E-2</v>
      </c>
      <c r="AB42" s="143">
        <f t="shared" si="7"/>
        <v>5.6669725032779547E-2</v>
      </c>
      <c r="AC42" s="143">
        <f t="shared" si="7"/>
        <v>7.4289723572383268E-2</v>
      </c>
      <c r="AD42" s="143">
        <f t="shared" si="7"/>
        <v>8.6195127991034445E-2</v>
      </c>
      <c r="AE42" s="143">
        <f t="shared" si="7"/>
        <v>0.11000593682833677</v>
      </c>
      <c r="AF42" s="143">
        <f t="shared" si="7"/>
        <v>0.12857836772143258</v>
      </c>
      <c r="AG42" s="143">
        <f t="shared" si="7"/>
        <v>0.16524701333087818</v>
      </c>
      <c r="AH42" s="143">
        <f t="shared" si="7"/>
        <v>0.19048647069841865</v>
      </c>
      <c r="AI42" s="143">
        <f t="shared" si="7"/>
        <v>0.21382106335897494</v>
      </c>
      <c r="AJ42" s="143">
        <f t="shared" si="7"/>
        <v>0.22525025160088005</v>
      </c>
      <c r="AK42" s="144">
        <f t="shared" si="7"/>
        <v>0.23620322366603913</v>
      </c>
      <c r="AL42" s="145">
        <v>11</v>
      </c>
      <c r="AM42" s="208">
        <v>0.01</v>
      </c>
    </row>
    <row r="43" spans="1:39" ht="15.75" thickBot="1">
      <c r="A43" s="58" t="s">
        <v>12</v>
      </c>
      <c r="B43" s="102" t="s">
        <v>14</v>
      </c>
      <c r="C43" s="59">
        <v>193.90799999999999</v>
      </c>
      <c r="D43" s="60">
        <v>215.31700000000001</v>
      </c>
      <c r="E43" s="61">
        <v>214.09299999999999</v>
      </c>
      <c r="F43" s="62" t="s">
        <v>13</v>
      </c>
      <c r="G43" s="63" t="s">
        <v>13</v>
      </c>
      <c r="H43" s="63" t="s">
        <v>13</v>
      </c>
      <c r="I43" s="63" t="s">
        <v>13</v>
      </c>
      <c r="J43" s="63">
        <v>5.0999999999999996</v>
      </c>
      <c r="K43" s="63" t="s">
        <v>13</v>
      </c>
      <c r="L43" s="63">
        <v>7.3</v>
      </c>
      <c r="M43" s="63">
        <v>9.6</v>
      </c>
      <c r="N43" s="63">
        <v>11.7</v>
      </c>
      <c r="O43" s="63">
        <v>17.3</v>
      </c>
      <c r="P43" s="63">
        <v>20.399999999999999</v>
      </c>
      <c r="Q43" s="63">
        <v>26.5</v>
      </c>
      <c r="R43" s="63">
        <v>32.9</v>
      </c>
      <c r="S43" s="63">
        <v>36.9</v>
      </c>
      <c r="T43" s="63">
        <v>37.799999999999997</v>
      </c>
      <c r="U43" s="64">
        <v>43</v>
      </c>
      <c r="V43" s="146">
        <f t="shared" si="8"/>
        <v>0</v>
      </c>
      <c r="W43" s="147">
        <f t="shared" si="7"/>
        <v>0</v>
      </c>
      <c r="X43" s="147">
        <f t="shared" si="7"/>
        <v>0</v>
      </c>
      <c r="Y43" s="147">
        <f t="shared" si="7"/>
        <v>0</v>
      </c>
      <c r="Z43" s="147">
        <f t="shared" si="7"/>
        <v>2.454605835223754E-2</v>
      </c>
      <c r="AA43" s="147">
        <f t="shared" si="7"/>
        <v>0</v>
      </c>
      <c r="AB43" s="147">
        <f t="shared" si="7"/>
        <v>3.5134554112026289E-2</v>
      </c>
      <c r="AC43" s="147">
        <f t="shared" si="7"/>
        <v>4.6204345133623606E-2</v>
      </c>
      <c r="AD43" s="147">
        <f t="shared" si="7"/>
        <v>5.6311545631603774E-2</v>
      </c>
      <c r="AE43" s="147">
        <f t="shared" si="7"/>
        <v>8.3264080292884221E-2</v>
      </c>
      <c r="AF43" s="147">
        <f t="shared" si="7"/>
        <v>9.8184233408950161E-2</v>
      </c>
      <c r="AG43" s="147">
        <f t="shared" si="7"/>
        <v>0.1275432443792735</v>
      </c>
      <c r="AH43" s="147">
        <f t="shared" si="7"/>
        <v>0.15834614113502257</v>
      </c>
      <c r="AI43" s="147">
        <f t="shared" si="7"/>
        <v>0.17759795160736574</v>
      </c>
      <c r="AJ43" s="147">
        <f t="shared" si="7"/>
        <v>0.18192960896364296</v>
      </c>
      <c r="AK43" s="148">
        <f t="shared" si="7"/>
        <v>0.20695696257768909</v>
      </c>
      <c r="AL43" s="149">
        <v>13</v>
      </c>
      <c r="AM43" s="208">
        <v>0.01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9">G44</f>
        <v>72.5</v>
      </c>
      <c r="X44" s="17">
        <f t="shared" si="9"/>
        <v>112.5</v>
      </c>
      <c r="Y44" s="17">
        <f t="shared" si="9"/>
        <v>132.5</v>
      </c>
      <c r="Z44" s="17">
        <f t="shared" si="9"/>
        <v>162.5</v>
      </c>
      <c r="AA44" s="17">
        <f t="shared" si="9"/>
        <v>182.5</v>
      </c>
      <c r="AB44" s="17">
        <f t="shared" si="9"/>
        <v>222.5</v>
      </c>
      <c r="AC44" s="17">
        <f t="shared" si="9"/>
        <v>242.5</v>
      </c>
      <c r="AD44" s="17">
        <f t="shared" si="9"/>
        <v>272.5</v>
      </c>
      <c r="AE44" s="17">
        <f t="shared" si="9"/>
        <v>292.5</v>
      </c>
      <c r="AF44" s="17">
        <f t="shared" si="9"/>
        <v>332.5</v>
      </c>
      <c r="AG44" s="17">
        <f t="shared" si="9"/>
        <v>382.5</v>
      </c>
      <c r="AH44" s="17">
        <f t="shared" si="9"/>
        <v>422.5</v>
      </c>
      <c r="AI44" s="17">
        <f t="shared" si="9"/>
        <v>482.5</v>
      </c>
      <c r="AJ44" s="17">
        <f t="shared" si="9"/>
        <v>542.5</v>
      </c>
      <c r="AK44" s="18">
        <f t="shared" si="9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72</v>
      </c>
      <c r="D45" s="10">
        <v>77.5</v>
      </c>
      <c r="E45" s="11">
        <v>77.5</v>
      </c>
      <c r="F45" s="12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>
        <v>6.3</v>
      </c>
      <c r="L45" s="13">
        <v>9.3000000000000007</v>
      </c>
      <c r="M45" s="13">
        <v>11.9</v>
      </c>
      <c r="N45" s="13">
        <v>14.3</v>
      </c>
      <c r="O45" s="13">
        <v>16</v>
      </c>
      <c r="P45" s="13">
        <v>20</v>
      </c>
      <c r="Q45" s="13">
        <v>24</v>
      </c>
      <c r="R45" s="13">
        <v>28.5</v>
      </c>
      <c r="S45" s="13">
        <v>31.6</v>
      </c>
      <c r="T45" s="13">
        <v>34.5</v>
      </c>
      <c r="U45" s="14">
        <v>35.4</v>
      </c>
      <c r="V45" s="150">
        <f t="shared" ref="V45:AK49" si="10">IF(F45="&lt;5",0,F45/AVERAGE($C45:$E45))</f>
        <v>0</v>
      </c>
      <c r="W45" s="151">
        <f t="shared" si="10"/>
        <v>0</v>
      </c>
      <c r="X45" s="151">
        <f t="shared" si="10"/>
        <v>0</v>
      </c>
      <c r="Y45" s="151">
        <f t="shared" si="10"/>
        <v>0</v>
      </c>
      <c r="Z45" s="151">
        <f t="shared" si="10"/>
        <v>0</v>
      </c>
      <c r="AA45" s="151">
        <f t="shared" si="10"/>
        <v>8.325991189427312E-2</v>
      </c>
      <c r="AB45" s="151">
        <f t="shared" si="10"/>
        <v>0.12290748898678414</v>
      </c>
      <c r="AC45" s="151">
        <f t="shared" si="10"/>
        <v>0.15726872246696036</v>
      </c>
      <c r="AD45" s="151">
        <f t="shared" si="10"/>
        <v>0.18898678414096917</v>
      </c>
      <c r="AE45" s="151">
        <f t="shared" si="10"/>
        <v>0.21145374449339205</v>
      </c>
      <c r="AF45" s="151">
        <f t="shared" si="10"/>
        <v>0.26431718061674009</v>
      </c>
      <c r="AG45" s="151">
        <f t="shared" si="10"/>
        <v>0.31718061674008807</v>
      </c>
      <c r="AH45" s="151">
        <f t="shared" si="10"/>
        <v>0.37665198237885461</v>
      </c>
      <c r="AI45" s="151">
        <f t="shared" si="10"/>
        <v>0.41762114537444933</v>
      </c>
      <c r="AJ45" s="151">
        <f t="shared" si="10"/>
        <v>0.45594713656387664</v>
      </c>
      <c r="AK45" s="152">
        <f t="shared" si="10"/>
        <v>0.46784140969162991</v>
      </c>
      <c r="AL45" s="110">
        <v>4.7</v>
      </c>
      <c r="AM45" s="203">
        <v>0.02</v>
      </c>
    </row>
    <row r="46" spans="1:39">
      <c r="A46" s="8" t="s">
        <v>48</v>
      </c>
      <c r="B46" s="104" t="s">
        <v>14</v>
      </c>
      <c r="C46" s="9">
        <v>96</v>
      </c>
      <c r="D46" s="10">
        <v>113</v>
      </c>
      <c r="E46" s="11">
        <v>113.5</v>
      </c>
      <c r="F46" s="12" t="s">
        <v>13</v>
      </c>
      <c r="G46" s="13" t="s">
        <v>13</v>
      </c>
      <c r="H46" s="13" t="s">
        <v>13</v>
      </c>
      <c r="I46" s="13" t="s">
        <v>13</v>
      </c>
      <c r="J46" s="13">
        <v>10.1</v>
      </c>
      <c r="K46" s="13">
        <v>14.2</v>
      </c>
      <c r="L46" s="13">
        <v>20.399999999999999</v>
      </c>
      <c r="M46" s="13">
        <v>24.4</v>
      </c>
      <c r="N46" s="13">
        <v>34.5</v>
      </c>
      <c r="O46" s="13">
        <v>35.1</v>
      </c>
      <c r="P46" s="13">
        <v>44</v>
      </c>
      <c r="Q46" s="13">
        <v>50.3</v>
      </c>
      <c r="R46" s="13">
        <v>55.9</v>
      </c>
      <c r="S46" s="13">
        <v>61.7</v>
      </c>
      <c r="T46" s="13">
        <v>65.3</v>
      </c>
      <c r="U46" s="14">
        <v>73.900000000000006</v>
      </c>
      <c r="V46" s="107">
        <f t="shared" si="10"/>
        <v>0</v>
      </c>
      <c r="W46" s="108">
        <f t="shared" si="10"/>
        <v>0</v>
      </c>
      <c r="X46" s="108">
        <f t="shared" si="10"/>
        <v>0</v>
      </c>
      <c r="Y46" s="108">
        <f t="shared" si="10"/>
        <v>0</v>
      </c>
      <c r="Z46" s="108">
        <f t="shared" si="10"/>
        <v>9.3953488372093025E-2</v>
      </c>
      <c r="AA46" s="108">
        <f t="shared" si="10"/>
        <v>0.13209302325581396</v>
      </c>
      <c r="AB46" s="108">
        <f t="shared" si="10"/>
        <v>0.1897674418604651</v>
      </c>
      <c r="AC46" s="108">
        <f t="shared" si="10"/>
        <v>0.22697674418604649</v>
      </c>
      <c r="AD46" s="108">
        <f t="shared" si="10"/>
        <v>0.32093023255813952</v>
      </c>
      <c r="AE46" s="108">
        <f t="shared" si="10"/>
        <v>0.32651162790697674</v>
      </c>
      <c r="AF46" s="108">
        <f t="shared" si="10"/>
        <v>0.40930232558139534</v>
      </c>
      <c r="AG46" s="108">
        <f t="shared" si="10"/>
        <v>0.46790697674418602</v>
      </c>
      <c r="AH46" s="108">
        <f t="shared" si="10"/>
        <v>0.52</v>
      </c>
      <c r="AI46" s="108">
        <f t="shared" si="10"/>
        <v>0.57395348837209303</v>
      </c>
      <c r="AJ46" s="108">
        <f t="shared" si="10"/>
        <v>0.60744186046511628</v>
      </c>
      <c r="AK46" s="109">
        <f t="shared" si="10"/>
        <v>0.68744186046511635</v>
      </c>
      <c r="AL46" s="110">
        <v>3.2</v>
      </c>
      <c r="AM46" s="203">
        <v>3.5000000000000003E-2</v>
      </c>
    </row>
    <row r="47" spans="1:39">
      <c r="A47" s="8" t="s">
        <v>49</v>
      </c>
      <c r="B47" s="104" t="s">
        <v>14</v>
      </c>
      <c r="C47" s="9">
        <v>214</v>
      </c>
      <c r="D47" s="10">
        <v>240.5</v>
      </c>
      <c r="E47" s="11">
        <v>238</v>
      </c>
      <c r="F47" s="12" t="s">
        <v>13</v>
      </c>
      <c r="G47" s="13" t="s">
        <v>13</v>
      </c>
      <c r="H47" s="13" t="s">
        <v>13</v>
      </c>
      <c r="I47" s="13">
        <v>19.3</v>
      </c>
      <c r="J47" s="13">
        <v>60.7</v>
      </c>
      <c r="K47" s="13">
        <v>76.900000000000006</v>
      </c>
      <c r="L47" s="13">
        <v>103.2</v>
      </c>
      <c r="M47" s="13">
        <v>95.3</v>
      </c>
      <c r="N47" s="13">
        <v>106.8</v>
      </c>
      <c r="O47" s="13">
        <v>102.9</v>
      </c>
      <c r="P47" s="13">
        <v>140.1</v>
      </c>
      <c r="Q47" s="13">
        <v>163.9</v>
      </c>
      <c r="R47" s="13">
        <v>207.9</v>
      </c>
      <c r="S47" s="13">
        <v>159.69999999999999</v>
      </c>
      <c r="T47" s="13">
        <v>171.4</v>
      </c>
      <c r="U47" s="14">
        <v>192.3</v>
      </c>
      <c r="V47" s="107">
        <f t="shared" si="10"/>
        <v>0</v>
      </c>
      <c r="W47" s="108">
        <f t="shared" si="10"/>
        <v>0</v>
      </c>
      <c r="X47" s="108">
        <f t="shared" si="10"/>
        <v>0</v>
      </c>
      <c r="Y47" s="108">
        <f t="shared" si="10"/>
        <v>8.3610108303249095E-2</v>
      </c>
      <c r="Z47" s="108">
        <f t="shared" si="10"/>
        <v>0.26296028880866429</v>
      </c>
      <c r="AA47" s="108">
        <f t="shared" si="10"/>
        <v>0.33314079422382675</v>
      </c>
      <c r="AB47" s="108">
        <f t="shared" si="10"/>
        <v>0.44707581227436821</v>
      </c>
      <c r="AC47" s="108">
        <f t="shared" si="10"/>
        <v>0.41285198555956676</v>
      </c>
      <c r="AD47" s="108">
        <f t="shared" si="10"/>
        <v>0.46267148014440429</v>
      </c>
      <c r="AE47" s="108">
        <f t="shared" si="10"/>
        <v>0.44577617328519858</v>
      </c>
      <c r="AF47" s="108">
        <f t="shared" si="10"/>
        <v>0.60693140794223821</v>
      </c>
      <c r="AG47" s="108">
        <f t="shared" si="10"/>
        <v>0.7100361010830325</v>
      </c>
      <c r="AH47" s="108">
        <f t="shared" si="10"/>
        <v>0.90064981949458478</v>
      </c>
      <c r="AI47" s="108">
        <f t="shared" si="10"/>
        <v>0.69184115523465695</v>
      </c>
      <c r="AJ47" s="108">
        <f t="shared" si="10"/>
        <v>0.7425270758122744</v>
      </c>
      <c r="AK47" s="109">
        <f t="shared" si="10"/>
        <v>0.83306859205776174</v>
      </c>
      <c r="AL47" s="110">
        <v>2.2000000000000002</v>
      </c>
      <c r="AM47" s="203">
        <v>0.04</v>
      </c>
    </row>
    <row r="48" spans="1:39">
      <c r="A48" s="8" t="s">
        <v>50</v>
      </c>
      <c r="B48" s="104" t="s">
        <v>14</v>
      </c>
      <c r="C48" s="9">
        <v>61.5</v>
      </c>
      <c r="D48" s="10">
        <v>71.5</v>
      </c>
      <c r="E48" s="11">
        <v>70</v>
      </c>
      <c r="F48" s="12" t="s">
        <v>13</v>
      </c>
      <c r="G48" s="13" t="s">
        <v>13</v>
      </c>
      <c r="H48" s="13" t="s">
        <v>13</v>
      </c>
      <c r="I48" s="13" t="s">
        <v>13</v>
      </c>
      <c r="J48" s="13">
        <v>6.9</v>
      </c>
      <c r="K48" s="13">
        <v>8.9</v>
      </c>
      <c r="L48" s="13">
        <v>11</v>
      </c>
      <c r="M48" s="13">
        <v>13</v>
      </c>
      <c r="N48" s="13">
        <v>18.5</v>
      </c>
      <c r="O48" s="13">
        <v>18.5</v>
      </c>
      <c r="P48" s="13">
        <v>22.2</v>
      </c>
      <c r="Q48" s="13">
        <v>24.4</v>
      </c>
      <c r="R48" s="13">
        <v>26.7</v>
      </c>
      <c r="S48" s="13">
        <v>29.2</v>
      </c>
      <c r="T48" s="13">
        <v>32.6</v>
      </c>
      <c r="U48" s="14">
        <v>36.4</v>
      </c>
      <c r="V48" s="107">
        <f t="shared" si="10"/>
        <v>0</v>
      </c>
      <c r="W48" s="108">
        <f t="shared" si="10"/>
        <v>0</v>
      </c>
      <c r="X48" s="108">
        <f t="shared" si="10"/>
        <v>0</v>
      </c>
      <c r="Y48" s="108">
        <f t="shared" si="10"/>
        <v>0</v>
      </c>
      <c r="Z48" s="108">
        <f t="shared" si="10"/>
        <v>0.10197044334975369</v>
      </c>
      <c r="AA48" s="108">
        <f t="shared" si="10"/>
        <v>0.1315270935960591</v>
      </c>
      <c r="AB48" s="108">
        <f t="shared" si="10"/>
        <v>0.1625615763546798</v>
      </c>
      <c r="AC48" s="108">
        <f t="shared" si="10"/>
        <v>0.19211822660098521</v>
      </c>
      <c r="AD48" s="108">
        <f t="shared" si="10"/>
        <v>0.27339901477832512</v>
      </c>
      <c r="AE48" s="108">
        <f t="shared" si="10"/>
        <v>0.27339901477832512</v>
      </c>
      <c r="AF48" s="108">
        <f t="shared" si="10"/>
        <v>0.32807881773399011</v>
      </c>
      <c r="AG48" s="108">
        <f t="shared" si="10"/>
        <v>0.36059113300492607</v>
      </c>
      <c r="AH48" s="108">
        <f t="shared" si="10"/>
        <v>0.39458128078817728</v>
      </c>
      <c r="AI48" s="108">
        <f t="shared" si="10"/>
        <v>0.43152709359605906</v>
      </c>
      <c r="AJ48" s="108">
        <f t="shared" si="10"/>
        <v>0.48177339901477834</v>
      </c>
      <c r="AK48" s="109">
        <f t="shared" si="10"/>
        <v>0.53793103448275859</v>
      </c>
      <c r="AL48" s="110">
        <v>4</v>
      </c>
      <c r="AM48" s="203">
        <v>0.02</v>
      </c>
    </row>
    <row r="49" spans="1:39" ht="15.75" thickBot="1">
      <c r="A49" s="65" t="s">
        <v>51</v>
      </c>
      <c r="B49" s="105" t="s">
        <v>14</v>
      </c>
      <c r="C49" s="66">
        <v>71.5</v>
      </c>
      <c r="D49" s="67">
        <v>59.5</v>
      </c>
      <c r="E49" s="68">
        <v>56.5</v>
      </c>
      <c r="F49" s="69" t="s">
        <v>13</v>
      </c>
      <c r="G49" s="70" t="s">
        <v>13</v>
      </c>
      <c r="H49" s="70" t="s">
        <v>13</v>
      </c>
      <c r="I49" s="70" t="s">
        <v>13</v>
      </c>
      <c r="J49" s="70" t="s">
        <v>13</v>
      </c>
      <c r="K49" s="70" t="s">
        <v>13</v>
      </c>
      <c r="L49" s="70" t="s">
        <v>13</v>
      </c>
      <c r="M49" s="70" t="s">
        <v>13</v>
      </c>
      <c r="N49" s="70" t="s">
        <v>13</v>
      </c>
      <c r="O49" s="70" t="s">
        <v>13</v>
      </c>
      <c r="P49" s="70" t="s">
        <v>13</v>
      </c>
      <c r="Q49" s="70" t="s">
        <v>13</v>
      </c>
      <c r="R49" s="70" t="s">
        <v>13</v>
      </c>
      <c r="S49" s="70" t="s">
        <v>13</v>
      </c>
      <c r="T49" s="70">
        <v>8.1</v>
      </c>
      <c r="U49" s="71">
        <v>9.5</v>
      </c>
      <c r="V49" s="153">
        <f t="shared" si="10"/>
        <v>0</v>
      </c>
      <c r="W49" s="154">
        <f t="shared" si="10"/>
        <v>0</v>
      </c>
      <c r="X49" s="154">
        <f t="shared" si="10"/>
        <v>0</v>
      </c>
      <c r="Y49" s="154">
        <f t="shared" si="10"/>
        <v>0</v>
      </c>
      <c r="Z49" s="154">
        <f t="shared" si="10"/>
        <v>0</v>
      </c>
      <c r="AA49" s="154">
        <f t="shared" si="10"/>
        <v>0</v>
      </c>
      <c r="AB49" s="154">
        <f t="shared" si="10"/>
        <v>0</v>
      </c>
      <c r="AC49" s="154">
        <f t="shared" si="10"/>
        <v>0</v>
      </c>
      <c r="AD49" s="154">
        <f t="shared" si="10"/>
        <v>0</v>
      </c>
      <c r="AE49" s="154">
        <f t="shared" si="10"/>
        <v>0</v>
      </c>
      <c r="AF49" s="154">
        <f t="shared" si="10"/>
        <v>0</v>
      </c>
      <c r="AG49" s="154">
        <f t="shared" si="10"/>
        <v>0</v>
      </c>
      <c r="AH49" s="154">
        <f t="shared" si="10"/>
        <v>0</v>
      </c>
      <c r="AI49" s="154">
        <f t="shared" si="10"/>
        <v>0</v>
      </c>
      <c r="AJ49" s="154">
        <f t="shared" si="10"/>
        <v>0.12959999999999999</v>
      </c>
      <c r="AK49" s="155">
        <f t="shared" si="10"/>
        <v>0.152</v>
      </c>
      <c r="AL49" s="111">
        <v>8</v>
      </c>
      <c r="AM49" s="205">
        <v>1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2" sqref="Q12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7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0.34575719647168113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4.8869999999999996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1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1933</v>
      </c>
      <c r="D15" s="80">
        <v>1925</v>
      </c>
      <c r="E15" s="81">
        <v>1935</v>
      </c>
      <c r="F15" s="82">
        <v>279</v>
      </c>
      <c r="G15" s="83">
        <v>325</v>
      </c>
      <c r="H15" s="83">
        <v>314</v>
      </c>
      <c r="I15" s="83">
        <v>366</v>
      </c>
      <c r="J15" s="83">
        <v>851</v>
      </c>
      <c r="K15" s="83">
        <v>1352</v>
      </c>
      <c r="L15" s="83">
        <v>1532</v>
      </c>
      <c r="M15" s="83">
        <v>1716</v>
      </c>
      <c r="N15" s="83">
        <v>1809</v>
      </c>
      <c r="O15" s="83">
        <v>1805</v>
      </c>
      <c r="P15" s="83">
        <v>1847</v>
      </c>
      <c r="Q15" s="83">
        <v>1825</v>
      </c>
      <c r="R15" s="83">
        <v>1873</v>
      </c>
      <c r="S15" s="83">
        <v>1888</v>
      </c>
      <c r="T15" s="83">
        <v>1930</v>
      </c>
      <c r="U15" s="84">
        <v>1967</v>
      </c>
      <c r="V15" s="116">
        <f>(F15-$F15)/(AVERAGE($C15:$E15)-$F15)</f>
        <v>0</v>
      </c>
      <c r="W15" s="117">
        <f t="shared" ref="W15:AK15" si="2">(G15-$F15)/(AVERAGE($C15:$E15)-$F15)</f>
        <v>2.784503631961259E-2</v>
      </c>
      <c r="X15" s="117">
        <f t="shared" si="2"/>
        <v>2.1186440677966101E-2</v>
      </c>
      <c r="Y15" s="117">
        <f t="shared" si="2"/>
        <v>5.2663438256658597E-2</v>
      </c>
      <c r="Z15" s="117">
        <f t="shared" si="2"/>
        <v>0.34624697336561744</v>
      </c>
      <c r="AA15" s="117">
        <f t="shared" si="2"/>
        <v>0.6495157384987893</v>
      </c>
      <c r="AB15" s="117">
        <f t="shared" si="2"/>
        <v>0.75847457627118642</v>
      </c>
      <c r="AC15" s="117">
        <f t="shared" si="2"/>
        <v>0.86985472154963683</v>
      </c>
      <c r="AD15" s="117">
        <f t="shared" si="2"/>
        <v>0.92615012106537531</v>
      </c>
      <c r="AE15" s="117">
        <f t="shared" si="2"/>
        <v>0.92372881355932202</v>
      </c>
      <c r="AF15" s="117">
        <f t="shared" si="2"/>
        <v>0.94915254237288138</v>
      </c>
      <c r="AG15" s="117">
        <f t="shared" si="2"/>
        <v>0.93583535108958837</v>
      </c>
      <c r="AH15" s="117">
        <f t="shared" si="2"/>
        <v>0.96489104116222757</v>
      </c>
      <c r="AI15" s="117">
        <f t="shared" si="2"/>
        <v>0.97397094430992737</v>
      </c>
      <c r="AJ15" s="117">
        <f t="shared" si="2"/>
        <v>0.99939467312348673</v>
      </c>
      <c r="AK15" s="118">
        <f t="shared" si="2"/>
        <v>1.0217917675544794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7.03</v>
      </c>
      <c r="D16" s="86">
        <v>7.03</v>
      </c>
      <c r="E16" s="87">
        <v>7.03</v>
      </c>
      <c r="F16" s="88">
        <v>7.18</v>
      </c>
      <c r="G16" s="89">
        <v>7.14</v>
      </c>
      <c r="H16" s="89">
        <v>7.01</v>
      </c>
      <c r="I16" s="89">
        <v>6.89</v>
      </c>
      <c r="J16" s="89">
        <v>6.81</v>
      </c>
      <c r="K16" s="89">
        <v>6.19</v>
      </c>
      <c r="L16" s="89">
        <v>6.76</v>
      </c>
      <c r="M16" s="89">
        <v>6.75</v>
      </c>
      <c r="N16" s="89">
        <v>6.79</v>
      </c>
      <c r="O16" s="89">
        <v>6.81</v>
      </c>
      <c r="P16" s="89">
        <v>6.78</v>
      </c>
      <c r="Q16" s="89">
        <v>6.84</v>
      </c>
      <c r="R16" s="89">
        <v>6.83</v>
      </c>
      <c r="S16" s="89">
        <v>6.85</v>
      </c>
      <c r="T16" s="89">
        <v>6.88</v>
      </c>
      <c r="U16" s="90">
        <v>7.14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63</v>
      </c>
      <c r="D18" s="30">
        <v>64</v>
      </c>
      <c r="E18" s="31">
        <v>66</v>
      </c>
      <c r="F18" s="32" t="s">
        <v>13</v>
      </c>
      <c r="G18" s="33" t="s">
        <v>13</v>
      </c>
      <c r="H18" s="33" t="s">
        <v>13</v>
      </c>
      <c r="I18" s="33">
        <v>23.1</v>
      </c>
      <c r="J18" s="33">
        <v>43</v>
      </c>
      <c r="K18" s="33">
        <v>51.2</v>
      </c>
      <c r="L18" s="33">
        <v>57.2</v>
      </c>
      <c r="M18" s="33">
        <v>58.5</v>
      </c>
      <c r="N18" s="33">
        <v>59.7</v>
      </c>
      <c r="O18" s="33">
        <v>61.5</v>
      </c>
      <c r="P18" s="33">
        <v>63.2</v>
      </c>
      <c r="Q18" s="33">
        <v>63</v>
      </c>
      <c r="R18" s="33">
        <v>65</v>
      </c>
      <c r="S18" s="33">
        <v>65.599999999999994</v>
      </c>
      <c r="T18" s="33">
        <v>64.7</v>
      </c>
      <c r="U18" s="34">
        <v>65</v>
      </c>
      <c r="V18" s="125">
        <f>IF(F18="&lt;5",0,F18/AVERAGE($C18:$E18))</f>
        <v>0</v>
      </c>
      <c r="W18" s="126">
        <f t="shared" ref="W18:AK29" si="4">IF(G18="&lt;5",0,G18/AVERAGE($C18:$E18))</f>
        <v>0</v>
      </c>
      <c r="X18" s="126">
        <f t="shared" si="4"/>
        <v>0</v>
      </c>
      <c r="Y18" s="126">
        <f t="shared" si="4"/>
        <v>0.35906735751295343</v>
      </c>
      <c r="Z18" s="126">
        <f t="shared" si="4"/>
        <v>0.66839378238341973</v>
      </c>
      <c r="AA18" s="126">
        <f t="shared" si="4"/>
        <v>0.79585492227979282</v>
      </c>
      <c r="AB18" s="126">
        <f t="shared" si="4"/>
        <v>0.88911917098445603</v>
      </c>
      <c r="AC18" s="126">
        <f t="shared" si="4"/>
        <v>0.90932642487046644</v>
      </c>
      <c r="AD18" s="126">
        <f t="shared" si="4"/>
        <v>0.92797927461139906</v>
      </c>
      <c r="AE18" s="126">
        <f t="shared" si="4"/>
        <v>0.95595854922279799</v>
      </c>
      <c r="AF18" s="126">
        <f t="shared" si="4"/>
        <v>0.98238341968911924</v>
      </c>
      <c r="AG18" s="126">
        <f t="shared" si="4"/>
        <v>0.97927461139896377</v>
      </c>
      <c r="AH18" s="126">
        <f t="shared" si="4"/>
        <v>1.0103626943005182</v>
      </c>
      <c r="AI18" s="126">
        <f t="shared" si="4"/>
        <v>1.0196891191709845</v>
      </c>
      <c r="AJ18" s="126">
        <f t="shared" si="4"/>
        <v>1.0056994818652851</v>
      </c>
      <c r="AK18" s="127">
        <f t="shared" si="4"/>
        <v>1.0103626943005182</v>
      </c>
      <c r="AL18" s="128">
        <v>1.08</v>
      </c>
      <c r="AM18" s="203">
        <v>2</v>
      </c>
    </row>
    <row r="19" spans="1:39">
      <c r="A19" s="28" t="s">
        <v>36</v>
      </c>
      <c r="B19" s="98" t="s">
        <v>14</v>
      </c>
      <c r="C19" s="29">
        <v>11</v>
      </c>
      <c r="D19" s="30">
        <v>11</v>
      </c>
      <c r="E19" s="31">
        <v>12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7.6</v>
      </c>
      <c r="K19" s="33">
        <v>9.3000000000000007</v>
      </c>
      <c r="L19" s="33">
        <v>10.8</v>
      </c>
      <c r="M19" s="33">
        <v>11</v>
      </c>
      <c r="N19" s="33">
        <v>10.7</v>
      </c>
      <c r="O19" s="33">
        <v>11.1</v>
      </c>
      <c r="P19" s="33">
        <v>11.6</v>
      </c>
      <c r="Q19" s="33">
        <v>11.4</v>
      </c>
      <c r="R19" s="33">
        <v>11.6</v>
      </c>
      <c r="S19" s="33">
        <v>11.6</v>
      </c>
      <c r="T19" s="33">
        <v>11.3</v>
      </c>
      <c r="U19" s="34">
        <v>11</v>
      </c>
      <c r="V19" s="125">
        <f t="shared" ref="V19:V29" si="5">IF(F19="&lt;5",0,F19/AVERAGE($C19:$E19))</f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0.6705882352941176</v>
      </c>
      <c r="AA19" s="126">
        <f t="shared" si="4"/>
        <v>0.82058823529411762</v>
      </c>
      <c r="AB19" s="126">
        <f t="shared" si="4"/>
        <v>0.95294117647058829</v>
      </c>
      <c r="AC19" s="126">
        <f t="shared" si="4"/>
        <v>0.97058823529411764</v>
      </c>
      <c r="AD19" s="126">
        <f t="shared" si="4"/>
        <v>0.94411764705882339</v>
      </c>
      <c r="AE19" s="126">
        <f t="shared" si="4"/>
        <v>0.97941176470588232</v>
      </c>
      <c r="AF19" s="126">
        <f t="shared" si="4"/>
        <v>1.0235294117647058</v>
      </c>
      <c r="AG19" s="126">
        <f t="shared" si="4"/>
        <v>1.0058823529411764</v>
      </c>
      <c r="AH19" s="126">
        <f t="shared" si="4"/>
        <v>1.0235294117647058</v>
      </c>
      <c r="AI19" s="126">
        <f t="shared" si="4"/>
        <v>1.0235294117647058</v>
      </c>
      <c r="AJ19" s="126">
        <f t="shared" si="4"/>
        <v>0.99705882352941178</v>
      </c>
      <c r="AK19" s="127">
        <f t="shared" si="4"/>
        <v>0.97058823529411764</v>
      </c>
      <c r="AL19" s="128">
        <v>1.08</v>
      </c>
      <c r="AM19" s="203">
        <v>5</v>
      </c>
    </row>
    <row r="20" spans="1:39">
      <c r="A20" s="28" t="s">
        <v>37</v>
      </c>
      <c r="B20" s="98" t="s">
        <v>14</v>
      </c>
      <c r="C20" s="29">
        <v>15</v>
      </c>
      <c r="D20" s="30">
        <v>15</v>
      </c>
      <c r="E20" s="31">
        <v>16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9.4</v>
      </c>
      <c r="K20" s="33">
        <v>12.3</v>
      </c>
      <c r="L20" s="33">
        <v>14.3</v>
      </c>
      <c r="M20" s="33">
        <v>14.4</v>
      </c>
      <c r="N20" s="33">
        <v>14.1</v>
      </c>
      <c r="O20" s="33">
        <v>14.4</v>
      </c>
      <c r="P20" s="33">
        <v>15.9</v>
      </c>
      <c r="Q20" s="33">
        <v>15.8</v>
      </c>
      <c r="R20" s="33">
        <v>17.100000000000001</v>
      </c>
      <c r="S20" s="33">
        <v>15.4</v>
      </c>
      <c r="T20" s="33">
        <v>16.5</v>
      </c>
      <c r="U20" s="34">
        <v>16.2</v>
      </c>
      <c r="V20" s="125">
        <f t="shared" si="5"/>
        <v>0</v>
      </c>
      <c r="W20" s="126">
        <f t="shared" si="4"/>
        <v>0</v>
      </c>
      <c r="X20" s="126">
        <f t="shared" si="4"/>
        <v>0</v>
      </c>
      <c r="Y20" s="126">
        <f t="shared" si="4"/>
        <v>0</v>
      </c>
      <c r="Z20" s="126">
        <f t="shared" si="4"/>
        <v>0.61304347826086958</v>
      </c>
      <c r="AA20" s="126">
        <f t="shared" si="4"/>
        <v>0.80217391304347829</v>
      </c>
      <c r="AB20" s="126">
        <f t="shared" si="4"/>
        <v>0.93260869565217397</v>
      </c>
      <c r="AC20" s="126">
        <f t="shared" si="4"/>
        <v>0.93913043478260871</v>
      </c>
      <c r="AD20" s="126">
        <f t="shared" si="4"/>
        <v>0.91956521739130426</v>
      </c>
      <c r="AE20" s="126">
        <f t="shared" si="4"/>
        <v>0.93913043478260871</v>
      </c>
      <c r="AF20" s="126">
        <f t="shared" si="4"/>
        <v>1.0369565217391303</v>
      </c>
      <c r="AG20" s="126">
        <f t="shared" si="4"/>
        <v>1.0304347826086957</v>
      </c>
      <c r="AH20" s="126">
        <f t="shared" si="4"/>
        <v>1.1152173913043479</v>
      </c>
      <c r="AI20" s="126">
        <f t="shared" si="4"/>
        <v>1.0043478260869565</v>
      </c>
      <c r="AJ20" s="126">
        <f t="shared" si="4"/>
        <v>1.076086956521739</v>
      </c>
      <c r="AK20" s="127">
        <f t="shared" si="4"/>
        <v>1.0565217391304347</v>
      </c>
      <c r="AL20" s="128">
        <v>1.1200000000000001</v>
      </c>
      <c r="AM20" s="203">
        <v>10</v>
      </c>
    </row>
    <row r="21" spans="1:39">
      <c r="A21" s="28" t="s">
        <v>38</v>
      </c>
      <c r="B21" s="98" t="s">
        <v>14</v>
      </c>
      <c r="C21" s="29">
        <v>48</v>
      </c>
      <c r="D21" s="30">
        <v>48</v>
      </c>
      <c r="E21" s="31">
        <v>51</v>
      </c>
      <c r="F21" s="32" t="s">
        <v>13</v>
      </c>
      <c r="G21" s="33" t="s">
        <v>13</v>
      </c>
      <c r="H21" s="33" t="s">
        <v>13</v>
      </c>
      <c r="I21" s="33">
        <v>12.8</v>
      </c>
      <c r="J21" s="33">
        <v>27.1</v>
      </c>
      <c r="K21" s="33">
        <v>36.4</v>
      </c>
      <c r="L21" s="33">
        <v>44.4</v>
      </c>
      <c r="M21" s="33">
        <v>44.6</v>
      </c>
      <c r="N21" s="33">
        <v>43.2</v>
      </c>
      <c r="O21" s="33">
        <v>46.4</v>
      </c>
      <c r="P21" s="33">
        <v>49.5</v>
      </c>
      <c r="Q21" s="33">
        <v>49.3</v>
      </c>
      <c r="R21" s="33">
        <v>52.9</v>
      </c>
      <c r="S21" s="33">
        <v>51.3</v>
      </c>
      <c r="T21" s="33">
        <v>51.7</v>
      </c>
      <c r="U21" s="34">
        <v>50.6</v>
      </c>
      <c r="V21" s="125">
        <f t="shared" si="5"/>
        <v>0</v>
      </c>
      <c r="W21" s="126">
        <f t="shared" si="4"/>
        <v>0</v>
      </c>
      <c r="X21" s="126">
        <f t="shared" si="4"/>
        <v>0</v>
      </c>
      <c r="Y21" s="126">
        <f t="shared" si="4"/>
        <v>0.26122448979591839</v>
      </c>
      <c r="Z21" s="126">
        <f t="shared" si="4"/>
        <v>0.553061224489796</v>
      </c>
      <c r="AA21" s="126">
        <f t="shared" si="4"/>
        <v>0.74285714285714288</v>
      </c>
      <c r="AB21" s="126">
        <f t="shared" si="4"/>
        <v>0.90612244897959182</v>
      </c>
      <c r="AC21" s="126">
        <f t="shared" si="4"/>
        <v>0.91020408163265309</v>
      </c>
      <c r="AD21" s="126">
        <f t="shared" si="4"/>
        <v>0.88163265306122451</v>
      </c>
      <c r="AE21" s="126">
        <f t="shared" si="4"/>
        <v>0.946938775510204</v>
      </c>
      <c r="AF21" s="126">
        <f t="shared" si="4"/>
        <v>1.010204081632653</v>
      </c>
      <c r="AG21" s="126">
        <f t="shared" si="4"/>
        <v>1.0061224489795917</v>
      </c>
      <c r="AH21" s="126">
        <f t="shared" si="4"/>
        <v>1.0795918367346939</v>
      </c>
      <c r="AI21" s="126">
        <f t="shared" si="4"/>
        <v>1.046938775510204</v>
      </c>
      <c r="AJ21" s="126">
        <f t="shared" si="4"/>
        <v>1.0551020408163265</v>
      </c>
      <c r="AK21" s="127">
        <f t="shared" si="4"/>
        <v>1.0326530612244897</v>
      </c>
      <c r="AL21" s="128">
        <v>1.1499999999999999</v>
      </c>
      <c r="AM21" s="203">
        <v>1</v>
      </c>
    </row>
    <row r="22" spans="1:39">
      <c r="A22" s="28" t="s">
        <v>39</v>
      </c>
      <c r="B22" s="98" t="s">
        <v>14</v>
      </c>
      <c r="C22" s="29">
        <v>42.5</v>
      </c>
      <c r="D22" s="30">
        <v>42</v>
      </c>
      <c r="E22" s="31">
        <v>45</v>
      </c>
      <c r="F22" s="32" t="s">
        <v>13</v>
      </c>
      <c r="G22" s="33" t="s">
        <v>13</v>
      </c>
      <c r="H22" s="33" t="s">
        <v>13</v>
      </c>
      <c r="I22" s="33">
        <v>12.3</v>
      </c>
      <c r="J22" s="33">
        <v>26</v>
      </c>
      <c r="K22" s="33">
        <v>34.299999999999997</v>
      </c>
      <c r="L22" s="33">
        <v>39.4</v>
      </c>
      <c r="M22" s="33">
        <v>40.200000000000003</v>
      </c>
      <c r="N22" s="33">
        <v>38.9</v>
      </c>
      <c r="O22" s="33">
        <v>41.7</v>
      </c>
      <c r="P22" s="33">
        <v>44.5</v>
      </c>
      <c r="Q22" s="33">
        <v>42.9</v>
      </c>
      <c r="R22" s="33">
        <v>46.7</v>
      </c>
      <c r="S22" s="33">
        <v>44.7</v>
      </c>
      <c r="T22" s="33">
        <v>45.2</v>
      </c>
      <c r="U22" s="34">
        <v>45.6</v>
      </c>
      <c r="V22" s="125">
        <f t="shared" si="5"/>
        <v>0</v>
      </c>
      <c r="W22" s="126">
        <f t="shared" si="4"/>
        <v>0</v>
      </c>
      <c r="X22" s="126">
        <f t="shared" si="4"/>
        <v>0</v>
      </c>
      <c r="Y22" s="126">
        <f t="shared" si="4"/>
        <v>0.28494208494208495</v>
      </c>
      <c r="Z22" s="126">
        <f t="shared" si="4"/>
        <v>0.60231660231660233</v>
      </c>
      <c r="AA22" s="126">
        <f t="shared" si="4"/>
        <v>0.79459459459459458</v>
      </c>
      <c r="AB22" s="126">
        <f t="shared" si="4"/>
        <v>0.91274131274131276</v>
      </c>
      <c r="AC22" s="126">
        <f t="shared" si="4"/>
        <v>0.93127413127413139</v>
      </c>
      <c r="AD22" s="126">
        <f t="shared" si="4"/>
        <v>0.9011583011583012</v>
      </c>
      <c r="AE22" s="126">
        <f t="shared" si="4"/>
        <v>0.96602316602316618</v>
      </c>
      <c r="AF22" s="126">
        <f t="shared" si="4"/>
        <v>1.030888030888031</v>
      </c>
      <c r="AG22" s="126">
        <f t="shared" si="4"/>
        <v>0.99382239382239379</v>
      </c>
      <c r="AH22" s="126">
        <f t="shared" si="4"/>
        <v>1.081853281853282</v>
      </c>
      <c r="AI22" s="126">
        <f t="shared" si="4"/>
        <v>1.0355212355212355</v>
      </c>
      <c r="AJ22" s="126">
        <f t="shared" si="4"/>
        <v>1.0471042471042473</v>
      </c>
      <c r="AK22" s="127">
        <f t="shared" si="4"/>
        <v>1.0563706563706565</v>
      </c>
      <c r="AL22" s="128">
        <v>1.1200000000000001</v>
      </c>
      <c r="AM22" s="203">
        <v>2</v>
      </c>
    </row>
    <row r="23" spans="1:39">
      <c r="A23" s="28" t="s">
        <v>40</v>
      </c>
      <c r="B23" s="98" t="s">
        <v>14</v>
      </c>
      <c r="C23" s="29">
        <v>26</v>
      </c>
      <c r="D23" s="30">
        <v>26</v>
      </c>
      <c r="E23" s="31">
        <v>28</v>
      </c>
      <c r="F23" s="32" t="s">
        <v>13</v>
      </c>
      <c r="G23" s="33" t="s">
        <v>13</v>
      </c>
      <c r="H23" s="33" t="s">
        <v>13</v>
      </c>
      <c r="I23" s="33">
        <v>7</v>
      </c>
      <c r="J23" s="33">
        <v>13.6</v>
      </c>
      <c r="K23" s="33">
        <v>17.8</v>
      </c>
      <c r="L23" s="33">
        <v>22.1</v>
      </c>
      <c r="M23" s="33">
        <v>22.2</v>
      </c>
      <c r="N23" s="33">
        <v>23.8</v>
      </c>
      <c r="O23" s="33">
        <v>25.2</v>
      </c>
      <c r="P23" s="33">
        <v>26.6</v>
      </c>
      <c r="Q23" s="33">
        <v>25.1</v>
      </c>
      <c r="R23" s="33">
        <v>27.7</v>
      </c>
      <c r="S23" s="33">
        <v>27.2</v>
      </c>
      <c r="T23" s="33">
        <v>27.8</v>
      </c>
      <c r="U23" s="34">
        <v>27.1</v>
      </c>
      <c r="V23" s="125">
        <f t="shared" si="5"/>
        <v>0</v>
      </c>
      <c r="W23" s="126">
        <f t="shared" si="4"/>
        <v>0</v>
      </c>
      <c r="X23" s="126">
        <f t="shared" si="4"/>
        <v>0</v>
      </c>
      <c r="Y23" s="126">
        <f t="shared" si="4"/>
        <v>0.26250000000000001</v>
      </c>
      <c r="Z23" s="126">
        <f t="shared" si="4"/>
        <v>0.51</v>
      </c>
      <c r="AA23" s="126">
        <f t="shared" si="4"/>
        <v>0.66749999999999998</v>
      </c>
      <c r="AB23" s="126">
        <f t="shared" si="4"/>
        <v>0.82874999999999999</v>
      </c>
      <c r="AC23" s="126">
        <f t="shared" si="4"/>
        <v>0.83249999999999991</v>
      </c>
      <c r="AD23" s="126">
        <f t="shared" si="4"/>
        <v>0.89249999999999996</v>
      </c>
      <c r="AE23" s="126">
        <f t="shared" si="4"/>
        <v>0.94499999999999995</v>
      </c>
      <c r="AF23" s="126">
        <f t="shared" si="4"/>
        <v>0.99750000000000005</v>
      </c>
      <c r="AG23" s="126">
        <f t="shared" si="4"/>
        <v>0.94125000000000003</v>
      </c>
      <c r="AH23" s="126">
        <f t="shared" si="4"/>
        <v>1.0387499999999998</v>
      </c>
      <c r="AI23" s="126">
        <f t="shared" si="4"/>
        <v>1.02</v>
      </c>
      <c r="AJ23" s="126">
        <f t="shared" si="4"/>
        <v>1.0425</v>
      </c>
      <c r="AK23" s="127">
        <f t="shared" si="4"/>
        <v>1.0162500000000001</v>
      </c>
      <c r="AL23" s="128">
        <v>1.2</v>
      </c>
      <c r="AM23" s="203">
        <v>0.5</v>
      </c>
    </row>
    <row r="24" spans="1:39">
      <c r="A24" s="28" t="s">
        <v>41</v>
      </c>
      <c r="B24" s="98" t="s">
        <v>14</v>
      </c>
      <c r="C24" s="29">
        <v>18</v>
      </c>
      <c r="D24" s="30">
        <v>18</v>
      </c>
      <c r="E24" s="31">
        <v>19</v>
      </c>
      <c r="F24" s="32" t="s">
        <v>13</v>
      </c>
      <c r="G24" s="33" t="s">
        <v>13</v>
      </c>
      <c r="H24" s="33" t="s">
        <v>13</v>
      </c>
      <c r="I24" s="33" t="s">
        <v>13</v>
      </c>
      <c r="J24" s="33">
        <v>10.6</v>
      </c>
      <c r="K24" s="33">
        <v>14.2</v>
      </c>
      <c r="L24" s="33">
        <v>17.2</v>
      </c>
      <c r="M24" s="33">
        <v>17.2</v>
      </c>
      <c r="N24" s="33">
        <v>15.8</v>
      </c>
      <c r="O24" s="33">
        <v>17.2</v>
      </c>
      <c r="P24" s="33">
        <v>18.7</v>
      </c>
      <c r="Q24" s="33">
        <v>17.899999999999999</v>
      </c>
      <c r="R24" s="33">
        <v>19.899999999999999</v>
      </c>
      <c r="S24" s="33">
        <v>18.2</v>
      </c>
      <c r="T24" s="33">
        <v>17.899999999999999</v>
      </c>
      <c r="U24" s="34">
        <v>19</v>
      </c>
      <c r="V24" s="125">
        <f t="shared" si="5"/>
        <v>0</v>
      </c>
      <c r="W24" s="126">
        <f t="shared" si="4"/>
        <v>0</v>
      </c>
      <c r="X24" s="126">
        <f t="shared" si="4"/>
        <v>0</v>
      </c>
      <c r="Y24" s="126">
        <f t="shared" si="4"/>
        <v>0</v>
      </c>
      <c r="Z24" s="126">
        <f t="shared" si="4"/>
        <v>0.57818181818181824</v>
      </c>
      <c r="AA24" s="126">
        <f t="shared" si="4"/>
        <v>0.77454545454545454</v>
      </c>
      <c r="AB24" s="126">
        <f t="shared" si="4"/>
        <v>0.93818181818181823</v>
      </c>
      <c r="AC24" s="126">
        <f t="shared" si="4"/>
        <v>0.93818181818181823</v>
      </c>
      <c r="AD24" s="126">
        <f t="shared" si="4"/>
        <v>0.86181818181818193</v>
      </c>
      <c r="AE24" s="126">
        <f t="shared" si="4"/>
        <v>0.93818181818181823</v>
      </c>
      <c r="AF24" s="126">
        <f t="shared" si="4"/>
        <v>1.02</v>
      </c>
      <c r="AG24" s="126">
        <f t="shared" si="4"/>
        <v>0.97636363636363632</v>
      </c>
      <c r="AH24" s="126">
        <f t="shared" si="4"/>
        <v>1.0854545454545454</v>
      </c>
      <c r="AI24" s="126">
        <f t="shared" si="4"/>
        <v>0.99272727272727279</v>
      </c>
      <c r="AJ24" s="126">
        <f t="shared" si="4"/>
        <v>0.97636363636363632</v>
      </c>
      <c r="AK24" s="127">
        <f t="shared" si="4"/>
        <v>1.0363636363636364</v>
      </c>
      <c r="AL24" s="128">
        <v>1.1299999999999999</v>
      </c>
      <c r="AM24" s="203">
        <v>100</v>
      </c>
    </row>
    <row r="25" spans="1:39">
      <c r="A25" s="28" t="s">
        <v>42</v>
      </c>
      <c r="B25" s="98" t="s">
        <v>14</v>
      </c>
      <c r="C25" s="29">
        <v>60</v>
      </c>
      <c r="D25" s="30">
        <v>59</v>
      </c>
      <c r="E25" s="31">
        <v>63</v>
      </c>
      <c r="F25" s="32" t="s">
        <v>13</v>
      </c>
      <c r="G25" s="33" t="s">
        <v>13</v>
      </c>
      <c r="H25" s="33" t="s">
        <v>13</v>
      </c>
      <c r="I25" s="33">
        <v>15.4</v>
      </c>
      <c r="J25" s="33">
        <v>38.1</v>
      </c>
      <c r="K25" s="33">
        <v>51.1</v>
      </c>
      <c r="L25" s="33">
        <v>58.6</v>
      </c>
      <c r="M25" s="33">
        <v>58.7</v>
      </c>
      <c r="N25" s="33">
        <v>53.1</v>
      </c>
      <c r="O25" s="33">
        <v>57.5</v>
      </c>
      <c r="P25" s="33">
        <v>62.6</v>
      </c>
      <c r="Q25" s="33">
        <v>60.2</v>
      </c>
      <c r="R25" s="33">
        <v>65.599999999999994</v>
      </c>
      <c r="S25" s="33">
        <v>61.9</v>
      </c>
      <c r="T25" s="33">
        <v>62.2</v>
      </c>
      <c r="U25" s="34">
        <v>62.4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0.25384615384615389</v>
      </c>
      <c r="Z25" s="126">
        <f t="shared" si="4"/>
        <v>0.62802197802197812</v>
      </c>
      <c r="AA25" s="126">
        <f t="shared" si="4"/>
        <v>0.84230769230769231</v>
      </c>
      <c r="AB25" s="126">
        <f t="shared" si="4"/>
        <v>0.96593406593406594</v>
      </c>
      <c r="AC25" s="126">
        <f t="shared" si="4"/>
        <v>0.9675824175824177</v>
      </c>
      <c r="AD25" s="126">
        <f t="shared" si="4"/>
        <v>0.87527472527472538</v>
      </c>
      <c r="AE25" s="126">
        <f t="shared" si="4"/>
        <v>0.94780219780219788</v>
      </c>
      <c r="AF25" s="126">
        <f t="shared" si="4"/>
        <v>1.031868131868132</v>
      </c>
      <c r="AG25" s="126">
        <f t="shared" si="4"/>
        <v>0.99230769230769245</v>
      </c>
      <c r="AH25" s="126">
        <f t="shared" si="4"/>
        <v>1.0813186813186813</v>
      </c>
      <c r="AI25" s="126">
        <f t="shared" si="4"/>
        <v>1.0203296703296703</v>
      </c>
      <c r="AJ25" s="126">
        <f t="shared" si="4"/>
        <v>1.0252747252747254</v>
      </c>
      <c r="AK25" s="127">
        <f t="shared" si="4"/>
        <v>1.0285714285714287</v>
      </c>
      <c r="AL25" s="128">
        <v>1.1000000000000001</v>
      </c>
      <c r="AM25" s="203">
        <v>10</v>
      </c>
    </row>
    <row r="26" spans="1:39">
      <c r="A26" s="28" t="s">
        <v>43</v>
      </c>
      <c r="B26" s="98" t="s">
        <v>14</v>
      </c>
      <c r="C26" s="29">
        <v>19</v>
      </c>
      <c r="D26" s="30">
        <v>19</v>
      </c>
      <c r="E26" s="31">
        <v>21</v>
      </c>
      <c r="F26" s="32" t="s">
        <v>13</v>
      </c>
      <c r="G26" s="33" t="s">
        <v>13</v>
      </c>
      <c r="H26" s="33" t="s">
        <v>13</v>
      </c>
      <c r="I26" s="33" t="s">
        <v>13</v>
      </c>
      <c r="J26" s="33">
        <v>9.8000000000000007</v>
      </c>
      <c r="K26" s="33">
        <v>13.7</v>
      </c>
      <c r="L26" s="33">
        <v>17.100000000000001</v>
      </c>
      <c r="M26" s="33">
        <v>17.2</v>
      </c>
      <c r="N26" s="33">
        <v>16.600000000000001</v>
      </c>
      <c r="O26" s="33">
        <v>17.3</v>
      </c>
      <c r="P26" s="33">
        <v>19.100000000000001</v>
      </c>
      <c r="Q26" s="33">
        <v>18.899999999999999</v>
      </c>
      <c r="R26" s="33">
        <v>20.399999999999999</v>
      </c>
      <c r="S26" s="33">
        <v>20</v>
      </c>
      <c r="T26" s="33">
        <v>20.9</v>
      </c>
      <c r="U26" s="34">
        <v>20.2</v>
      </c>
      <c r="V26" s="125">
        <f t="shared" si="5"/>
        <v>0</v>
      </c>
      <c r="W26" s="126">
        <f t="shared" si="4"/>
        <v>0</v>
      </c>
      <c r="X26" s="126">
        <f t="shared" si="4"/>
        <v>0</v>
      </c>
      <c r="Y26" s="126">
        <f t="shared" si="4"/>
        <v>0</v>
      </c>
      <c r="Z26" s="126">
        <f t="shared" si="4"/>
        <v>0.49830508474576274</v>
      </c>
      <c r="AA26" s="126">
        <f t="shared" si="4"/>
        <v>0.69661016949152532</v>
      </c>
      <c r="AB26" s="126">
        <f t="shared" si="4"/>
        <v>0.86949152542372887</v>
      </c>
      <c r="AC26" s="126">
        <f t="shared" si="4"/>
        <v>0.87457627118644055</v>
      </c>
      <c r="AD26" s="126">
        <f t="shared" si="4"/>
        <v>0.84406779661016951</v>
      </c>
      <c r="AE26" s="126">
        <f t="shared" si="4"/>
        <v>0.87966101694915255</v>
      </c>
      <c r="AF26" s="126">
        <f t="shared" si="4"/>
        <v>0.97118644067796611</v>
      </c>
      <c r="AG26" s="126">
        <f t="shared" si="4"/>
        <v>0.96101694915254221</v>
      </c>
      <c r="AH26" s="126">
        <f t="shared" si="4"/>
        <v>1.0372881355932202</v>
      </c>
      <c r="AI26" s="126">
        <f t="shared" si="4"/>
        <v>1.0169491525423728</v>
      </c>
      <c r="AJ26" s="126">
        <f t="shared" si="4"/>
        <v>1.0627118644067794</v>
      </c>
      <c r="AK26" s="127">
        <f t="shared" si="4"/>
        <v>1.0271186440677964</v>
      </c>
      <c r="AL26" s="128">
        <v>1.2</v>
      </c>
      <c r="AM26" s="203">
        <v>1</v>
      </c>
    </row>
    <row r="27" spans="1:39">
      <c r="A27" s="28" t="s">
        <v>44</v>
      </c>
      <c r="B27" s="98" t="s">
        <v>14</v>
      </c>
      <c r="C27" s="29">
        <v>11</v>
      </c>
      <c r="D27" s="30">
        <v>12</v>
      </c>
      <c r="E27" s="31">
        <v>12</v>
      </c>
      <c r="F27" s="32" t="s">
        <v>13</v>
      </c>
      <c r="G27" s="33" t="s">
        <v>13</v>
      </c>
      <c r="H27" s="33" t="s">
        <v>13</v>
      </c>
      <c r="I27" s="33" t="s">
        <v>13</v>
      </c>
      <c r="J27" s="33">
        <v>5.0999999999999996</v>
      </c>
      <c r="K27" s="33">
        <v>6.6</v>
      </c>
      <c r="L27" s="33">
        <v>8.4</v>
      </c>
      <c r="M27" s="33">
        <v>8.5</v>
      </c>
      <c r="N27" s="33">
        <v>9.1999999999999993</v>
      </c>
      <c r="O27" s="33">
        <v>9.9</v>
      </c>
      <c r="P27" s="33">
        <v>10.8</v>
      </c>
      <c r="Q27" s="33">
        <v>10.7</v>
      </c>
      <c r="R27" s="33">
        <v>11.5</v>
      </c>
      <c r="S27" s="33">
        <v>11.7</v>
      </c>
      <c r="T27" s="33">
        <v>11.3</v>
      </c>
      <c r="U27" s="34">
        <v>11.1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</v>
      </c>
      <c r="Z27" s="126">
        <f t="shared" si="4"/>
        <v>0.43714285714285711</v>
      </c>
      <c r="AA27" s="126">
        <f t="shared" si="4"/>
        <v>0.56571428571428573</v>
      </c>
      <c r="AB27" s="126">
        <f t="shared" si="4"/>
        <v>0.72000000000000008</v>
      </c>
      <c r="AC27" s="126">
        <f t="shared" si="4"/>
        <v>0.72857142857142865</v>
      </c>
      <c r="AD27" s="126">
        <f t="shared" si="4"/>
        <v>0.78857142857142859</v>
      </c>
      <c r="AE27" s="126">
        <f t="shared" si="4"/>
        <v>0.84857142857142864</v>
      </c>
      <c r="AF27" s="126">
        <f t="shared" si="4"/>
        <v>0.92571428571428582</v>
      </c>
      <c r="AG27" s="126">
        <f t="shared" si="4"/>
        <v>0.91714285714285715</v>
      </c>
      <c r="AH27" s="126">
        <f t="shared" si="4"/>
        <v>0.98571428571428577</v>
      </c>
      <c r="AI27" s="126">
        <f t="shared" si="4"/>
        <v>1.0028571428571429</v>
      </c>
      <c r="AJ27" s="126">
        <f t="shared" si="4"/>
        <v>0.96857142857142864</v>
      </c>
      <c r="AK27" s="127">
        <f t="shared" si="4"/>
        <v>0.9514285714285714</v>
      </c>
      <c r="AL27" s="128">
        <v>1.35</v>
      </c>
      <c r="AM27" s="203">
        <v>0.1</v>
      </c>
    </row>
    <row r="28" spans="1:39">
      <c r="A28" s="28" t="s">
        <v>45</v>
      </c>
      <c r="B28" s="98" t="s">
        <v>14</v>
      </c>
      <c r="C28" s="29">
        <v>9.1999999999999993</v>
      </c>
      <c r="D28" s="30">
        <v>9.1</v>
      </c>
      <c r="E28" s="31">
        <v>9.75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5.7</v>
      </c>
      <c r="K28" s="33">
        <v>7.1</v>
      </c>
      <c r="L28" s="33">
        <v>8.1999999999999993</v>
      </c>
      <c r="M28" s="33">
        <v>8.3000000000000007</v>
      </c>
      <c r="N28" s="33">
        <v>8.5</v>
      </c>
      <c r="O28" s="33">
        <v>8.8000000000000007</v>
      </c>
      <c r="P28" s="33">
        <v>9.4</v>
      </c>
      <c r="Q28" s="33">
        <v>9.1999999999999993</v>
      </c>
      <c r="R28" s="33">
        <v>9.8000000000000007</v>
      </c>
      <c r="S28" s="33">
        <v>9.6</v>
      </c>
      <c r="T28" s="33">
        <v>9.5</v>
      </c>
      <c r="U28" s="34">
        <v>9.5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0.60962566844919786</v>
      </c>
      <c r="AA28" s="126">
        <f t="shared" si="4"/>
        <v>0.75935828877005351</v>
      </c>
      <c r="AB28" s="126">
        <f t="shared" si="4"/>
        <v>0.87700534759358284</v>
      </c>
      <c r="AC28" s="126">
        <f t="shared" si="4"/>
        <v>0.8877005347593584</v>
      </c>
      <c r="AD28" s="126">
        <f t="shared" si="4"/>
        <v>0.90909090909090917</v>
      </c>
      <c r="AE28" s="126">
        <f t="shared" si="4"/>
        <v>0.94117647058823539</v>
      </c>
      <c r="AF28" s="126">
        <f t="shared" si="4"/>
        <v>1.0053475935828877</v>
      </c>
      <c r="AG28" s="126">
        <f t="shared" si="4"/>
        <v>0.98395721925133683</v>
      </c>
      <c r="AH28" s="126">
        <f t="shared" si="4"/>
        <v>1.0481283422459895</v>
      </c>
      <c r="AI28" s="126">
        <f t="shared" si="4"/>
        <v>1.0267379679144386</v>
      </c>
      <c r="AJ28" s="126">
        <f t="shared" si="4"/>
        <v>1.0160427807486632</v>
      </c>
      <c r="AK28" s="127">
        <f t="shared" si="4"/>
        <v>1.0160427807486632</v>
      </c>
      <c r="AL28" s="128">
        <v>1.1299999999999999</v>
      </c>
      <c r="AM28" s="203">
        <v>100</v>
      </c>
    </row>
    <row r="29" spans="1:39" ht="15.75" thickBot="1">
      <c r="A29" s="28" t="s">
        <v>46</v>
      </c>
      <c r="B29" s="98" t="s">
        <v>14</v>
      </c>
      <c r="C29" s="29">
        <v>14</v>
      </c>
      <c r="D29" s="30">
        <v>14</v>
      </c>
      <c r="E29" s="31">
        <v>15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9</v>
      </c>
      <c r="K29" s="33">
        <v>12</v>
      </c>
      <c r="L29" s="33">
        <v>13.9</v>
      </c>
      <c r="M29" s="33">
        <v>13.9</v>
      </c>
      <c r="N29" s="33">
        <v>12.9</v>
      </c>
      <c r="O29" s="33">
        <v>13.7</v>
      </c>
      <c r="P29" s="33">
        <v>14.6</v>
      </c>
      <c r="Q29" s="33">
        <v>13.9</v>
      </c>
      <c r="R29" s="33">
        <v>15.1</v>
      </c>
      <c r="S29" s="33">
        <v>14.9</v>
      </c>
      <c r="T29" s="33">
        <v>14.6</v>
      </c>
      <c r="U29" s="34">
        <v>14.3</v>
      </c>
      <c r="V29" s="129">
        <f t="shared" si="5"/>
        <v>0</v>
      </c>
      <c r="W29" s="130">
        <f t="shared" si="4"/>
        <v>0</v>
      </c>
      <c r="X29" s="130">
        <f t="shared" si="4"/>
        <v>0</v>
      </c>
      <c r="Y29" s="130">
        <f t="shared" si="4"/>
        <v>0</v>
      </c>
      <c r="Z29" s="130">
        <f t="shared" si="4"/>
        <v>0.62790697674418605</v>
      </c>
      <c r="AA29" s="130">
        <f t="shared" si="4"/>
        <v>0.83720930232558133</v>
      </c>
      <c r="AB29" s="130">
        <f t="shared" si="4"/>
        <v>0.96976744186046515</v>
      </c>
      <c r="AC29" s="130">
        <f t="shared" si="4"/>
        <v>0.96976744186046515</v>
      </c>
      <c r="AD29" s="130">
        <f t="shared" si="4"/>
        <v>0.9</v>
      </c>
      <c r="AE29" s="130">
        <f t="shared" si="4"/>
        <v>0.95581395348837206</v>
      </c>
      <c r="AF29" s="130">
        <f t="shared" si="4"/>
        <v>1.0186046511627906</v>
      </c>
      <c r="AG29" s="130">
        <f t="shared" si="4"/>
        <v>0.96976744186046515</v>
      </c>
      <c r="AH29" s="130">
        <f t="shared" si="4"/>
        <v>1.0534883720930233</v>
      </c>
      <c r="AI29" s="130">
        <f t="shared" si="4"/>
        <v>1.0395348837209302</v>
      </c>
      <c r="AJ29" s="130">
        <f t="shared" si="4"/>
        <v>1.0186046511627906</v>
      </c>
      <c r="AK29" s="131">
        <f t="shared" si="4"/>
        <v>0.99767441860465123</v>
      </c>
      <c r="AL29" s="132">
        <v>1.1000000000000001</v>
      </c>
      <c r="AM29" s="203">
        <v>10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6">G30</f>
        <v>86.5</v>
      </c>
      <c r="X30" s="37">
        <f t="shared" si="6"/>
        <v>121.5</v>
      </c>
      <c r="Y30" s="37">
        <f t="shared" si="6"/>
        <v>141.5</v>
      </c>
      <c r="Z30" s="37">
        <f t="shared" si="6"/>
        <v>171.5</v>
      </c>
      <c r="AA30" s="37">
        <f t="shared" si="6"/>
        <v>191.5</v>
      </c>
      <c r="AB30" s="37">
        <f t="shared" si="6"/>
        <v>231.5</v>
      </c>
      <c r="AC30" s="37">
        <f t="shared" si="6"/>
        <v>261.5</v>
      </c>
      <c r="AD30" s="37">
        <f t="shared" si="6"/>
        <v>281.5</v>
      </c>
      <c r="AE30" s="37">
        <f t="shared" si="6"/>
        <v>311.5</v>
      </c>
      <c r="AF30" s="37">
        <f t="shared" si="6"/>
        <v>341.5</v>
      </c>
      <c r="AG30" s="37">
        <f t="shared" si="6"/>
        <v>391.5</v>
      </c>
      <c r="AH30" s="37">
        <f t="shared" si="6"/>
        <v>431.5</v>
      </c>
      <c r="AI30" s="37">
        <f t="shared" si="6"/>
        <v>501.5</v>
      </c>
      <c r="AJ30" s="37">
        <f t="shared" si="6"/>
        <v>551.5</v>
      </c>
      <c r="AK30" s="38">
        <f t="shared" si="6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258.5</v>
      </c>
      <c r="D31" s="44">
        <v>272.7</v>
      </c>
      <c r="E31" s="45">
        <v>261.8</v>
      </c>
      <c r="F31" s="46" t="s">
        <v>13</v>
      </c>
      <c r="G31" s="47" t="s">
        <v>13</v>
      </c>
      <c r="H31" s="47">
        <v>16</v>
      </c>
      <c r="I31" s="47">
        <v>60.1</v>
      </c>
      <c r="J31" s="47">
        <v>113.7</v>
      </c>
      <c r="K31" s="47">
        <v>129.1</v>
      </c>
      <c r="L31" s="47">
        <v>165.4</v>
      </c>
      <c r="M31" s="47">
        <v>194.6</v>
      </c>
      <c r="N31" s="47">
        <v>202.6</v>
      </c>
      <c r="O31" s="47">
        <v>218.6</v>
      </c>
      <c r="P31" s="47">
        <v>220</v>
      </c>
      <c r="Q31" s="47">
        <v>237.2</v>
      </c>
      <c r="R31" s="47">
        <v>253</v>
      </c>
      <c r="S31" s="47">
        <v>261.7</v>
      </c>
      <c r="T31" s="47">
        <v>264.3</v>
      </c>
      <c r="U31" s="48">
        <v>279.7</v>
      </c>
      <c r="V31" s="134">
        <f>IF(F31="&lt;5",0,F31/AVERAGE($C31:$E31))</f>
        <v>0</v>
      </c>
      <c r="W31" s="135">
        <f t="shared" ref="W31:AK43" si="7">IF(G31="&lt;5",0,G31/AVERAGE($C31:$E31))</f>
        <v>0</v>
      </c>
      <c r="X31" s="135">
        <f t="shared" si="7"/>
        <v>6.052963430012611E-2</v>
      </c>
      <c r="Y31" s="135">
        <f t="shared" si="7"/>
        <v>0.22736443883984869</v>
      </c>
      <c r="Z31" s="135">
        <f t="shared" si="7"/>
        <v>0.43013871374527118</v>
      </c>
      <c r="AA31" s="135">
        <f t="shared" si="7"/>
        <v>0.48839848675914249</v>
      </c>
      <c r="AB31" s="135">
        <f t="shared" si="7"/>
        <v>0.62572509457755365</v>
      </c>
      <c r="AC31" s="135">
        <f t="shared" si="7"/>
        <v>0.73619167717528378</v>
      </c>
      <c r="AD31" s="135">
        <f t="shared" si="7"/>
        <v>0.76645649432534679</v>
      </c>
      <c r="AE31" s="135">
        <f t="shared" si="7"/>
        <v>0.82698612862547294</v>
      </c>
      <c r="AF31" s="135">
        <f t="shared" si="7"/>
        <v>0.83228247162673397</v>
      </c>
      <c r="AG31" s="135">
        <f t="shared" si="7"/>
        <v>0.89735182849936945</v>
      </c>
      <c r="AH31" s="135">
        <f t="shared" si="7"/>
        <v>0.95712484237074413</v>
      </c>
      <c r="AI31" s="135">
        <f t="shared" si="7"/>
        <v>0.99003783102143761</v>
      </c>
      <c r="AJ31" s="135">
        <f t="shared" si="7"/>
        <v>0.9998738965952082</v>
      </c>
      <c r="AK31" s="136">
        <f t="shared" si="7"/>
        <v>1.0581336696090795</v>
      </c>
      <c r="AL31" s="137">
        <v>1.5</v>
      </c>
      <c r="AM31" s="208">
        <v>0.12</v>
      </c>
    </row>
    <row r="32" spans="1:39">
      <c r="A32" s="42" t="s">
        <v>1</v>
      </c>
      <c r="B32" s="100" t="s">
        <v>14</v>
      </c>
      <c r="C32" s="43">
        <v>207.4</v>
      </c>
      <c r="D32" s="44">
        <v>227.3</v>
      </c>
      <c r="E32" s="45">
        <v>216.6</v>
      </c>
      <c r="F32" s="46" t="s">
        <v>13</v>
      </c>
      <c r="G32" s="47" t="s">
        <v>13</v>
      </c>
      <c r="H32" s="47">
        <v>5.5</v>
      </c>
      <c r="I32" s="47">
        <v>28.6</v>
      </c>
      <c r="J32" s="47">
        <v>63</v>
      </c>
      <c r="K32" s="47">
        <v>75.400000000000006</v>
      </c>
      <c r="L32" s="47">
        <v>101.1</v>
      </c>
      <c r="M32" s="47">
        <v>123.8</v>
      </c>
      <c r="N32" s="47">
        <v>133</v>
      </c>
      <c r="O32" s="47">
        <v>144.4</v>
      </c>
      <c r="P32" s="47">
        <v>150.19999999999999</v>
      </c>
      <c r="Q32" s="47">
        <v>169</v>
      </c>
      <c r="R32" s="47">
        <v>186.1</v>
      </c>
      <c r="S32" s="47">
        <v>200</v>
      </c>
      <c r="T32" s="47">
        <v>206.5</v>
      </c>
      <c r="U32" s="48">
        <v>223.3</v>
      </c>
      <c r="V32" s="134">
        <f t="shared" ref="V32:V43" si="8">IF(F32="&lt;5",0,F32/AVERAGE($C32:$E32))</f>
        <v>0</v>
      </c>
      <c r="W32" s="135">
        <f t="shared" si="7"/>
        <v>0</v>
      </c>
      <c r="X32" s="135">
        <f t="shared" si="7"/>
        <v>2.5333947489636108E-2</v>
      </c>
      <c r="Y32" s="135">
        <f t="shared" si="7"/>
        <v>0.13173652694610777</v>
      </c>
      <c r="Z32" s="135">
        <f t="shared" si="7"/>
        <v>0.29018885306310455</v>
      </c>
      <c r="AA32" s="135">
        <f t="shared" si="7"/>
        <v>0.34730538922155685</v>
      </c>
      <c r="AB32" s="135">
        <f t="shared" si="7"/>
        <v>0.46568401658222008</v>
      </c>
      <c r="AC32" s="135">
        <f t="shared" si="7"/>
        <v>0.57024412713035455</v>
      </c>
      <c r="AD32" s="135">
        <f t="shared" si="7"/>
        <v>0.61262091202210955</v>
      </c>
      <c r="AE32" s="135">
        <f t="shared" si="7"/>
        <v>0.66513127590971899</v>
      </c>
      <c r="AF32" s="135">
        <f t="shared" si="7"/>
        <v>0.69184707508060794</v>
      </c>
      <c r="AG32" s="135">
        <f t="shared" si="7"/>
        <v>0.77844311377245501</v>
      </c>
      <c r="AH32" s="135">
        <f t="shared" si="7"/>
        <v>0.85720865960386905</v>
      </c>
      <c r="AI32" s="135">
        <f t="shared" si="7"/>
        <v>0.92123445416858585</v>
      </c>
      <c r="AJ32" s="135">
        <f t="shared" si="7"/>
        <v>0.95117457392906479</v>
      </c>
      <c r="AK32" s="136">
        <f t="shared" si="7"/>
        <v>1.028558268079226</v>
      </c>
      <c r="AL32" s="137">
        <v>1.8</v>
      </c>
      <c r="AM32" s="208">
        <v>0.08</v>
      </c>
    </row>
    <row r="33" spans="1:39">
      <c r="A33" s="42" t="s">
        <v>2</v>
      </c>
      <c r="B33" s="100" t="s">
        <v>14</v>
      </c>
      <c r="C33" s="43">
        <v>83.9</v>
      </c>
      <c r="D33" s="44">
        <v>94.8</v>
      </c>
      <c r="E33" s="45">
        <v>90.6</v>
      </c>
      <c r="F33" s="46" t="s">
        <v>13</v>
      </c>
      <c r="G33" s="47" t="s">
        <v>13</v>
      </c>
      <c r="H33" s="47" t="s">
        <v>13</v>
      </c>
      <c r="I33" s="47" t="s">
        <v>13</v>
      </c>
      <c r="J33" s="47">
        <v>13</v>
      </c>
      <c r="K33" s="47">
        <v>16.7</v>
      </c>
      <c r="L33" s="47">
        <v>24.2</v>
      </c>
      <c r="M33" s="47">
        <v>32.4</v>
      </c>
      <c r="N33" s="47">
        <v>35.9</v>
      </c>
      <c r="O33" s="47">
        <v>39.799999999999997</v>
      </c>
      <c r="P33" s="47">
        <v>42.5</v>
      </c>
      <c r="Q33" s="47">
        <v>49.6</v>
      </c>
      <c r="R33" s="47">
        <v>55.8</v>
      </c>
      <c r="S33" s="47">
        <v>61.6</v>
      </c>
      <c r="T33" s="47">
        <v>63.7</v>
      </c>
      <c r="U33" s="48">
        <v>69.8</v>
      </c>
      <c r="V33" s="134">
        <f t="shared" si="8"/>
        <v>0</v>
      </c>
      <c r="W33" s="135">
        <f t="shared" si="7"/>
        <v>0</v>
      </c>
      <c r="X33" s="135">
        <f t="shared" si="7"/>
        <v>0</v>
      </c>
      <c r="Y33" s="135">
        <f t="shared" si="7"/>
        <v>0</v>
      </c>
      <c r="Z33" s="135">
        <f t="shared" si="7"/>
        <v>0.14481990345339774</v>
      </c>
      <c r="AA33" s="135">
        <f t="shared" si="7"/>
        <v>0.18603787597474938</v>
      </c>
      <c r="AB33" s="135">
        <f t="shared" si="7"/>
        <v>0.2695878202747865</v>
      </c>
      <c r="AC33" s="135">
        <f t="shared" si="7"/>
        <v>0.36093575937616046</v>
      </c>
      <c r="AD33" s="135">
        <f t="shared" si="7"/>
        <v>0.39992573338284448</v>
      </c>
      <c r="AE33" s="135">
        <f t="shared" si="7"/>
        <v>0.44337170441886375</v>
      </c>
      <c r="AF33" s="135">
        <f t="shared" si="7"/>
        <v>0.47344968436687718</v>
      </c>
      <c r="AG33" s="135">
        <f t="shared" si="7"/>
        <v>0.55254363163757902</v>
      </c>
      <c r="AH33" s="135">
        <f t="shared" si="7"/>
        <v>0.62161158559227636</v>
      </c>
      <c r="AI33" s="135">
        <f t="shared" si="7"/>
        <v>0.68622354251763851</v>
      </c>
      <c r="AJ33" s="135">
        <f t="shared" si="7"/>
        <v>0.70961752692164892</v>
      </c>
      <c r="AK33" s="136">
        <f t="shared" si="7"/>
        <v>0.77757148161901235</v>
      </c>
      <c r="AL33" s="137">
        <v>2.6</v>
      </c>
      <c r="AM33" s="208">
        <v>0.04</v>
      </c>
    </row>
    <row r="34" spans="1:39">
      <c r="A34" s="42" t="s">
        <v>3</v>
      </c>
      <c r="B34" s="100" t="s">
        <v>14</v>
      </c>
      <c r="C34" s="43">
        <v>438.8</v>
      </c>
      <c r="D34" s="44">
        <v>497.5</v>
      </c>
      <c r="E34" s="45">
        <v>474.8</v>
      </c>
      <c r="F34" s="46" t="s">
        <v>13</v>
      </c>
      <c r="G34" s="47" t="s">
        <v>13</v>
      </c>
      <c r="H34" s="47" t="s">
        <v>13</v>
      </c>
      <c r="I34" s="47">
        <v>22.1</v>
      </c>
      <c r="J34" s="47">
        <v>64</v>
      </c>
      <c r="K34" s="47">
        <v>82.6</v>
      </c>
      <c r="L34" s="47">
        <v>119.3</v>
      </c>
      <c r="M34" s="47">
        <v>142.30000000000001</v>
      </c>
      <c r="N34" s="47">
        <v>162.1</v>
      </c>
      <c r="O34" s="47">
        <v>184.9</v>
      </c>
      <c r="P34" s="47">
        <v>200.4</v>
      </c>
      <c r="Q34" s="47">
        <v>238.4</v>
      </c>
      <c r="R34" s="47">
        <v>272.8</v>
      </c>
      <c r="S34" s="47">
        <v>304.7</v>
      </c>
      <c r="T34" s="47">
        <v>319</v>
      </c>
      <c r="U34" s="48">
        <v>352.5</v>
      </c>
      <c r="V34" s="134">
        <f t="shared" si="8"/>
        <v>0</v>
      </c>
      <c r="W34" s="135">
        <f t="shared" si="7"/>
        <v>0</v>
      </c>
      <c r="X34" s="135">
        <f t="shared" si="7"/>
        <v>0</v>
      </c>
      <c r="Y34" s="135">
        <f t="shared" si="7"/>
        <v>4.6984621926156905E-2</v>
      </c>
      <c r="Z34" s="135">
        <f t="shared" si="7"/>
        <v>0.13606406349656297</v>
      </c>
      <c r="AA34" s="135">
        <f t="shared" si="7"/>
        <v>0.17560768195025159</v>
      </c>
      <c r="AB34" s="135">
        <f t="shared" si="7"/>
        <v>0.2536319183615619</v>
      </c>
      <c r="AC34" s="135">
        <f t="shared" si="7"/>
        <v>0.30252994118063925</v>
      </c>
      <c r="AD34" s="135">
        <f t="shared" si="7"/>
        <v>0.34462476082488841</v>
      </c>
      <c r="AE34" s="135">
        <f t="shared" si="7"/>
        <v>0.39309758344553897</v>
      </c>
      <c r="AF34" s="135">
        <f t="shared" si="7"/>
        <v>0.42605059882361285</v>
      </c>
      <c r="AG34" s="135">
        <f t="shared" si="7"/>
        <v>0.50683863652469707</v>
      </c>
      <c r="AH34" s="135">
        <f t="shared" si="7"/>
        <v>0.57997307065409975</v>
      </c>
      <c r="AI34" s="135">
        <f t="shared" si="7"/>
        <v>0.64779250230316776</v>
      </c>
      <c r="AJ34" s="135">
        <f t="shared" si="7"/>
        <v>0.67819431649068107</v>
      </c>
      <c r="AK34" s="136">
        <f t="shared" si="7"/>
        <v>0.74941534972716328</v>
      </c>
      <c r="AL34" s="137">
        <v>2.8</v>
      </c>
      <c r="AM34" s="208">
        <v>0.04</v>
      </c>
    </row>
    <row r="35" spans="1:39">
      <c r="A35" s="42" t="s">
        <v>4</v>
      </c>
      <c r="B35" s="100" t="s">
        <v>14</v>
      </c>
      <c r="C35" s="43">
        <v>380.5</v>
      </c>
      <c r="D35" s="44">
        <v>424.1</v>
      </c>
      <c r="E35" s="45">
        <v>411.1</v>
      </c>
      <c r="F35" s="46" t="s">
        <v>13</v>
      </c>
      <c r="G35" s="47" t="s">
        <v>13</v>
      </c>
      <c r="H35" s="47" t="s">
        <v>13</v>
      </c>
      <c r="I35" s="47">
        <v>25.2</v>
      </c>
      <c r="J35" s="47">
        <v>65.7</v>
      </c>
      <c r="K35" s="47">
        <v>81.900000000000006</v>
      </c>
      <c r="L35" s="47">
        <v>115.8</v>
      </c>
      <c r="M35" s="47">
        <v>150.19999999999999</v>
      </c>
      <c r="N35" s="47">
        <v>166.2</v>
      </c>
      <c r="O35" s="47">
        <v>187.9</v>
      </c>
      <c r="P35" s="47">
        <v>202.9</v>
      </c>
      <c r="Q35" s="47">
        <v>232.8</v>
      </c>
      <c r="R35" s="47">
        <v>259.7</v>
      </c>
      <c r="S35" s="47">
        <v>283.10000000000002</v>
      </c>
      <c r="T35" s="47">
        <v>294.7</v>
      </c>
      <c r="U35" s="48">
        <v>319.7</v>
      </c>
      <c r="V35" s="134">
        <f t="shared" si="8"/>
        <v>0</v>
      </c>
      <c r="W35" s="135">
        <f t="shared" si="7"/>
        <v>0</v>
      </c>
      <c r="X35" s="135">
        <f t="shared" si="7"/>
        <v>0</v>
      </c>
      <c r="Y35" s="135">
        <f t="shared" si="7"/>
        <v>6.2186394669737598E-2</v>
      </c>
      <c r="Z35" s="135">
        <f t="shared" si="7"/>
        <v>0.16212881467467302</v>
      </c>
      <c r="AA35" s="135">
        <f t="shared" si="7"/>
        <v>0.20210578267664719</v>
      </c>
      <c r="AB35" s="135">
        <f t="shared" si="7"/>
        <v>0.28576128979188942</v>
      </c>
      <c r="AC35" s="135">
        <f t="shared" si="7"/>
        <v>0.37065065394422964</v>
      </c>
      <c r="AD35" s="135">
        <f t="shared" si="7"/>
        <v>0.41013407913136463</v>
      </c>
      <c r="AE35" s="135">
        <f t="shared" si="7"/>
        <v>0.46368347454141645</v>
      </c>
      <c r="AF35" s="135">
        <f t="shared" si="7"/>
        <v>0.50069918565435556</v>
      </c>
      <c r="AG35" s="135">
        <f t="shared" si="7"/>
        <v>0.57448383647281398</v>
      </c>
      <c r="AH35" s="135">
        <f t="shared" si="7"/>
        <v>0.64086534506868464</v>
      </c>
      <c r="AI35" s="135">
        <f t="shared" si="7"/>
        <v>0.69860985440486967</v>
      </c>
      <c r="AJ35" s="135">
        <f t="shared" si="7"/>
        <v>0.72723533766554238</v>
      </c>
      <c r="AK35" s="136">
        <f t="shared" si="7"/>
        <v>0.78892818952044086</v>
      </c>
      <c r="AL35" s="137">
        <v>2.5</v>
      </c>
      <c r="AM35" s="208">
        <v>0.04</v>
      </c>
    </row>
    <row r="36" spans="1:39">
      <c r="A36" s="42" t="s">
        <v>7</v>
      </c>
      <c r="B36" s="100" t="s">
        <v>14</v>
      </c>
      <c r="C36" s="43">
        <v>85.8</v>
      </c>
      <c r="D36" s="44">
        <v>97.7</v>
      </c>
      <c r="E36" s="45">
        <v>95</v>
      </c>
      <c r="F36" s="46" t="s">
        <v>13</v>
      </c>
      <c r="G36" s="47" t="s">
        <v>13</v>
      </c>
      <c r="H36" s="47" t="s">
        <v>13</v>
      </c>
      <c r="I36" s="47" t="s">
        <v>13</v>
      </c>
      <c r="J36" s="47">
        <v>6.8</v>
      </c>
      <c r="K36" s="47">
        <v>9.5</v>
      </c>
      <c r="L36" s="47">
        <v>14.6</v>
      </c>
      <c r="M36" s="47">
        <v>20.399999999999999</v>
      </c>
      <c r="N36" s="47">
        <v>22.7</v>
      </c>
      <c r="O36" s="47">
        <v>26.7</v>
      </c>
      <c r="P36" s="47">
        <v>29.5</v>
      </c>
      <c r="Q36" s="47">
        <v>34.6</v>
      </c>
      <c r="R36" s="47">
        <v>39.200000000000003</v>
      </c>
      <c r="S36" s="47">
        <v>44.6</v>
      </c>
      <c r="T36" s="47">
        <v>45.8</v>
      </c>
      <c r="U36" s="48">
        <v>49.5</v>
      </c>
      <c r="V36" s="134">
        <f t="shared" si="8"/>
        <v>0</v>
      </c>
      <c r="W36" s="135">
        <f t="shared" si="7"/>
        <v>0</v>
      </c>
      <c r="X36" s="135">
        <f t="shared" si="7"/>
        <v>0</v>
      </c>
      <c r="Y36" s="135">
        <f t="shared" si="7"/>
        <v>0</v>
      </c>
      <c r="Z36" s="135">
        <f t="shared" si="7"/>
        <v>7.3249551166965896E-2</v>
      </c>
      <c r="AA36" s="135">
        <f t="shared" si="7"/>
        <v>0.10233393177737882</v>
      </c>
      <c r="AB36" s="135">
        <f t="shared" si="7"/>
        <v>0.15727109515260324</v>
      </c>
      <c r="AC36" s="135">
        <f t="shared" si="7"/>
        <v>0.21974865350089767</v>
      </c>
      <c r="AD36" s="135">
        <f t="shared" si="7"/>
        <v>0.24452423698384201</v>
      </c>
      <c r="AE36" s="135">
        <f t="shared" si="7"/>
        <v>0.28761220825852785</v>
      </c>
      <c r="AF36" s="135">
        <f t="shared" si="7"/>
        <v>0.31777378815080792</v>
      </c>
      <c r="AG36" s="135">
        <f t="shared" si="7"/>
        <v>0.37271095152603234</v>
      </c>
      <c r="AH36" s="135">
        <f t="shared" si="7"/>
        <v>0.42226211849192108</v>
      </c>
      <c r="AI36" s="135">
        <f t="shared" si="7"/>
        <v>0.48043087971274689</v>
      </c>
      <c r="AJ36" s="135">
        <f t="shared" si="7"/>
        <v>0.49335727109515259</v>
      </c>
      <c r="AK36" s="136">
        <f t="shared" si="7"/>
        <v>0.53321364452423703</v>
      </c>
      <c r="AL36" s="137">
        <v>3.9</v>
      </c>
      <c r="AM36" s="208">
        <v>2.5999999999999999E-2</v>
      </c>
    </row>
    <row r="37" spans="1:39">
      <c r="A37" s="42" t="s">
        <v>6</v>
      </c>
      <c r="B37" s="100" t="s">
        <v>14</v>
      </c>
      <c r="C37" s="43">
        <v>114.8</v>
      </c>
      <c r="D37" s="44">
        <v>167</v>
      </c>
      <c r="E37" s="45">
        <v>160.6</v>
      </c>
      <c r="F37" s="46" t="s">
        <v>13</v>
      </c>
      <c r="G37" s="47" t="s">
        <v>13</v>
      </c>
      <c r="H37" s="47" t="s">
        <v>13</v>
      </c>
      <c r="I37" s="47" t="s">
        <v>13</v>
      </c>
      <c r="J37" s="47">
        <v>8.6</v>
      </c>
      <c r="K37" s="47">
        <v>12.7</v>
      </c>
      <c r="L37" s="47">
        <v>20.3</v>
      </c>
      <c r="M37" s="47">
        <v>30.3</v>
      </c>
      <c r="N37" s="47">
        <v>35</v>
      </c>
      <c r="O37" s="47">
        <v>41</v>
      </c>
      <c r="P37" s="47">
        <v>45.6</v>
      </c>
      <c r="Q37" s="47">
        <v>53.4</v>
      </c>
      <c r="R37" s="47">
        <v>60.4</v>
      </c>
      <c r="S37" s="47">
        <v>65.7</v>
      </c>
      <c r="T37" s="47">
        <v>67.400000000000006</v>
      </c>
      <c r="U37" s="48">
        <v>71</v>
      </c>
      <c r="V37" s="134">
        <f t="shared" si="8"/>
        <v>0</v>
      </c>
      <c r="W37" s="135">
        <f t="shared" si="7"/>
        <v>0</v>
      </c>
      <c r="X37" s="135">
        <f t="shared" si="7"/>
        <v>0</v>
      </c>
      <c r="Y37" s="135">
        <f t="shared" si="7"/>
        <v>0</v>
      </c>
      <c r="Z37" s="135">
        <f t="shared" si="7"/>
        <v>5.8318264014466541E-2</v>
      </c>
      <c r="AA37" s="135">
        <f t="shared" si="7"/>
        <v>8.6121157323688968E-2</v>
      </c>
      <c r="AB37" s="135">
        <f t="shared" si="7"/>
        <v>0.13765822784810128</v>
      </c>
      <c r="AC37" s="135">
        <f t="shared" si="7"/>
        <v>0.20547016274864377</v>
      </c>
      <c r="AD37" s="135">
        <f t="shared" si="7"/>
        <v>0.23734177215189872</v>
      </c>
      <c r="AE37" s="135">
        <f t="shared" si="7"/>
        <v>0.27802893309222421</v>
      </c>
      <c r="AF37" s="135">
        <f t="shared" si="7"/>
        <v>0.3092224231464738</v>
      </c>
      <c r="AG37" s="135">
        <f t="shared" si="7"/>
        <v>0.36211573236889694</v>
      </c>
      <c r="AH37" s="135">
        <f t="shared" si="7"/>
        <v>0.40958408679927666</v>
      </c>
      <c r="AI37" s="135">
        <f t="shared" si="7"/>
        <v>0.4455244122965642</v>
      </c>
      <c r="AJ37" s="135">
        <f t="shared" si="7"/>
        <v>0.45705244122965644</v>
      </c>
      <c r="AK37" s="136">
        <f t="shared" si="7"/>
        <v>0.48146473779385174</v>
      </c>
      <c r="AL37" s="137">
        <v>4.3</v>
      </c>
      <c r="AM37" s="208">
        <v>0.02</v>
      </c>
    </row>
    <row r="38" spans="1:39">
      <c r="A38" s="49" t="s">
        <v>5</v>
      </c>
      <c r="B38" s="101" t="s">
        <v>14</v>
      </c>
      <c r="C38" s="50">
        <v>50.8</v>
      </c>
      <c r="D38" s="51">
        <v>58.1</v>
      </c>
      <c r="E38" s="52">
        <v>55.6</v>
      </c>
      <c r="F38" s="53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>
        <v>5.4</v>
      </c>
      <c r="M38" s="54">
        <v>8.5</v>
      </c>
      <c r="N38" s="54">
        <v>10.199999999999999</v>
      </c>
      <c r="O38" s="54">
        <v>11.6</v>
      </c>
      <c r="P38" s="54">
        <v>13.1</v>
      </c>
      <c r="Q38" s="54">
        <v>15.7</v>
      </c>
      <c r="R38" s="54">
        <v>18.399999999999999</v>
      </c>
      <c r="S38" s="54">
        <v>21.2</v>
      </c>
      <c r="T38" s="54">
        <v>22.4</v>
      </c>
      <c r="U38" s="55">
        <v>24.8</v>
      </c>
      <c r="V38" s="138">
        <f t="shared" si="8"/>
        <v>0</v>
      </c>
      <c r="W38" s="139">
        <f t="shared" si="7"/>
        <v>0</v>
      </c>
      <c r="X38" s="139">
        <f t="shared" si="7"/>
        <v>0</v>
      </c>
      <c r="Y38" s="139">
        <f t="shared" si="7"/>
        <v>0</v>
      </c>
      <c r="Z38" s="139">
        <f t="shared" si="7"/>
        <v>0</v>
      </c>
      <c r="AA38" s="139">
        <f t="shared" si="7"/>
        <v>0</v>
      </c>
      <c r="AB38" s="139">
        <f t="shared" si="7"/>
        <v>9.848024316109423E-2</v>
      </c>
      <c r="AC38" s="139">
        <f t="shared" si="7"/>
        <v>0.15501519756838905</v>
      </c>
      <c r="AD38" s="139">
        <f t="shared" si="7"/>
        <v>0.18601823708206686</v>
      </c>
      <c r="AE38" s="139">
        <f t="shared" si="7"/>
        <v>0.21155015197568389</v>
      </c>
      <c r="AF38" s="139">
        <f t="shared" si="7"/>
        <v>0.23890577507598781</v>
      </c>
      <c r="AG38" s="139">
        <f t="shared" si="7"/>
        <v>0.28632218844984803</v>
      </c>
      <c r="AH38" s="139">
        <f t="shared" si="7"/>
        <v>0.33556231003039511</v>
      </c>
      <c r="AI38" s="139">
        <f t="shared" si="7"/>
        <v>0.38662613981762917</v>
      </c>
      <c r="AJ38" s="139">
        <f t="shared" si="7"/>
        <v>0.40851063829787232</v>
      </c>
      <c r="AK38" s="140">
        <f t="shared" si="7"/>
        <v>0.45227963525835868</v>
      </c>
      <c r="AL38" s="141">
        <v>4.9000000000000004</v>
      </c>
      <c r="AM38" s="209">
        <v>2.5000000000000001E-2</v>
      </c>
    </row>
    <row r="39" spans="1:39">
      <c r="A39" s="58" t="s">
        <v>9</v>
      </c>
      <c r="B39" s="102" t="s">
        <v>14</v>
      </c>
      <c r="C39" s="59">
        <v>690.3</v>
      </c>
      <c r="D39" s="60">
        <v>756.6</v>
      </c>
      <c r="E39" s="61">
        <v>769.7</v>
      </c>
      <c r="F39" s="62" t="s">
        <v>13</v>
      </c>
      <c r="G39" s="63" t="s">
        <v>13</v>
      </c>
      <c r="H39" s="63">
        <v>6.8</v>
      </c>
      <c r="I39" s="63">
        <v>40.6</v>
      </c>
      <c r="J39" s="63">
        <v>103.9</v>
      </c>
      <c r="K39" s="63">
        <v>134.4</v>
      </c>
      <c r="L39" s="63">
        <v>198.1</v>
      </c>
      <c r="M39" s="63">
        <v>263</v>
      </c>
      <c r="N39" s="63">
        <v>283.60000000000002</v>
      </c>
      <c r="O39" s="63">
        <v>340.3</v>
      </c>
      <c r="P39" s="63">
        <v>371.8</v>
      </c>
      <c r="Q39" s="63">
        <v>421.5</v>
      </c>
      <c r="R39" s="63">
        <v>456.8</v>
      </c>
      <c r="S39" s="63">
        <v>484.6</v>
      </c>
      <c r="T39" s="63">
        <v>509.3</v>
      </c>
      <c r="U39" s="64">
        <v>523</v>
      </c>
      <c r="V39" s="142">
        <f t="shared" si="8"/>
        <v>0</v>
      </c>
      <c r="W39" s="143">
        <f t="shared" si="7"/>
        <v>0</v>
      </c>
      <c r="X39" s="143">
        <f t="shared" si="7"/>
        <v>9.203284309302534E-3</v>
      </c>
      <c r="Y39" s="143">
        <f t="shared" si="7"/>
        <v>5.494902102318866E-2</v>
      </c>
      <c r="Z39" s="143">
        <f t="shared" si="7"/>
        <v>0.14062077054949018</v>
      </c>
      <c r="AA39" s="143">
        <f t="shared" si="7"/>
        <v>0.18190020752503833</v>
      </c>
      <c r="AB39" s="143">
        <f t="shared" si="7"/>
        <v>0.26811332671659294</v>
      </c>
      <c r="AC39" s="143">
        <f t="shared" si="7"/>
        <v>0.35595055490390681</v>
      </c>
      <c r="AD39" s="143">
        <f t="shared" si="7"/>
        <v>0.38383109266444099</v>
      </c>
      <c r="AE39" s="143">
        <f t="shared" si="7"/>
        <v>0.46057024271406655</v>
      </c>
      <c r="AF39" s="143">
        <f t="shared" si="7"/>
        <v>0.50320310385274736</v>
      </c>
      <c r="AG39" s="143">
        <f t="shared" si="7"/>
        <v>0.57046828476044387</v>
      </c>
      <c r="AH39" s="143">
        <f t="shared" si="7"/>
        <v>0.61824415771902907</v>
      </c>
      <c r="AI39" s="143">
        <f t="shared" si="7"/>
        <v>0.65586934945411879</v>
      </c>
      <c r="AJ39" s="143">
        <f t="shared" si="7"/>
        <v>0.6892989262834972</v>
      </c>
      <c r="AK39" s="144">
        <f t="shared" si="7"/>
        <v>0.70784083731841552</v>
      </c>
      <c r="AL39" s="145">
        <v>2.65</v>
      </c>
      <c r="AM39" s="208">
        <v>0.03</v>
      </c>
    </row>
    <row r="40" spans="1:39">
      <c r="A40" s="58" t="s">
        <v>8</v>
      </c>
      <c r="B40" s="102" t="s">
        <v>14</v>
      </c>
      <c r="C40" s="59">
        <v>32.4</v>
      </c>
      <c r="D40" s="60">
        <v>36.9</v>
      </c>
      <c r="E40" s="61">
        <v>36.6</v>
      </c>
      <c r="F40" s="62" t="s">
        <v>13</v>
      </c>
      <c r="G40" s="63" t="s">
        <v>13</v>
      </c>
      <c r="H40" s="63" t="s">
        <v>13</v>
      </c>
      <c r="I40" s="63" t="s">
        <v>13</v>
      </c>
      <c r="J40" s="63" t="s">
        <v>13</v>
      </c>
      <c r="K40" s="63" t="s">
        <v>13</v>
      </c>
      <c r="L40" s="63">
        <v>6.2</v>
      </c>
      <c r="M40" s="63">
        <v>8.9</v>
      </c>
      <c r="N40" s="63">
        <v>9.9</v>
      </c>
      <c r="O40" s="63">
        <v>11.5</v>
      </c>
      <c r="P40" s="63">
        <v>13</v>
      </c>
      <c r="Q40" s="63">
        <v>15</v>
      </c>
      <c r="R40" s="63">
        <v>17.100000000000001</v>
      </c>
      <c r="S40" s="63">
        <v>18.3</v>
      </c>
      <c r="T40" s="63">
        <v>19.399999999999999</v>
      </c>
      <c r="U40" s="64">
        <v>20.7</v>
      </c>
      <c r="V40" s="142">
        <f t="shared" si="8"/>
        <v>0</v>
      </c>
      <c r="W40" s="143">
        <f t="shared" si="7"/>
        <v>0</v>
      </c>
      <c r="X40" s="143">
        <f t="shared" si="7"/>
        <v>0</v>
      </c>
      <c r="Y40" s="143">
        <f t="shared" si="7"/>
        <v>0</v>
      </c>
      <c r="Z40" s="143">
        <f t="shared" si="7"/>
        <v>0</v>
      </c>
      <c r="AA40" s="143">
        <f t="shared" si="7"/>
        <v>0</v>
      </c>
      <c r="AB40" s="143">
        <f t="shared" si="7"/>
        <v>0.17563739376770537</v>
      </c>
      <c r="AC40" s="143">
        <f t="shared" si="7"/>
        <v>0.25212464589235123</v>
      </c>
      <c r="AD40" s="143">
        <f t="shared" si="7"/>
        <v>0.28045325779036823</v>
      </c>
      <c r="AE40" s="143">
        <f t="shared" si="7"/>
        <v>0.32577903682719545</v>
      </c>
      <c r="AF40" s="143">
        <f t="shared" si="7"/>
        <v>0.36827195467422091</v>
      </c>
      <c r="AG40" s="143">
        <f t="shared" si="7"/>
        <v>0.42492917847025491</v>
      </c>
      <c r="AH40" s="143">
        <f t="shared" si="7"/>
        <v>0.48441926345609065</v>
      </c>
      <c r="AI40" s="143">
        <f t="shared" si="7"/>
        <v>0.51841359773371098</v>
      </c>
      <c r="AJ40" s="143">
        <f t="shared" si="7"/>
        <v>0.54957507082152968</v>
      </c>
      <c r="AK40" s="144">
        <f t="shared" si="7"/>
        <v>0.58640226628895176</v>
      </c>
      <c r="AL40" s="145">
        <v>3.5</v>
      </c>
      <c r="AM40" s="208">
        <v>2.9000000000000001E-2</v>
      </c>
    </row>
    <row r="41" spans="1:39">
      <c r="A41" s="58" t="s">
        <v>10</v>
      </c>
      <c r="B41" s="102" t="s">
        <v>14</v>
      </c>
      <c r="C41" s="59">
        <v>2753.66</v>
      </c>
      <c r="D41" s="60">
        <v>3167.0349999999999</v>
      </c>
      <c r="E41" s="61">
        <v>3147.828</v>
      </c>
      <c r="F41" s="62" t="s">
        <v>13</v>
      </c>
      <c r="G41" s="63" t="s">
        <v>13</v>
      </c>
      <c r="H41" s="63" t="s">
        <v>13</v>
      </c>
      <c r="I41" s="63">
        <v>41.4</v>
      </c>
      <c r="J41" s="63">
        <v>162.9</v>
      </c>
      <c r="K41" s="63">
        <v>225</v>
      </c>
      <c r="L41" s="63">
        <v>377.5</v>
      </c>
      <c r="M41" s="63">
        <v>530.4</v>
      </c>
      <c r="N41" s="63">
        <v>597.1</v>
      </c>
      <c r="O41" s="63">
        <v>755.7</v>
      </c>
      <c r="P41" s="63">
        <v>867.2</v>
      </c>
      <c r="Q41" s="63">
        <v>1020.2</v>
      </c>
      <c r="R41" s="63">
        <v>1176.8</v>
      </c>
      <c r="S41" s="63">
        <v>1282.9000000000001</v>
      </c>
      <c r="T41" s="63">
        <v>1362.3</v>
      </c>
      <c r="U41" s="64">
        <v>1391.1</v>
      </c>
      <c r="V41" s="142">
        <f t="shared" si="8"/>
        <v>0</v>
      </c>
      <c r="W41" s="143">
        <f t="shared" si="7"/>
        <v>0</v>
      </c>
      <c r="X41" s="143">
        <f t="shared" si="7"/>
        <v>0</v>
      </c>
      <c r="Y41" s="143">
        <f t="shared" si="7"/>
        <v>1.369572531271079E-2</v>
      </c>
      <c r="Z41" s="143">
        <f t="shared" si="7"/>
        <v>5.3889701773927247E-2</v>
      </c>
      <c r="AA41" s="143">
        <f t="shared" si="7"/>
        <v>7.443328974299343E-2</v>
      </c>
      <c r="AB41" s="143">
        <f t="shared" si="7"/>
        <v>0.12488251945768898</v>
      </c>
      <c r="AC41" s="143">
        <f t="shared" si="7"/>
        <v>0.17546407502081651</v>
      </c>
      <c r="AD41" s="143">
        <f t="shared" si="7"/>
        <v>0.19752941024685058</v>
      </c>
      <c r="AE41" s="143">
        <f t="shared" si="7"/>
        <v>0.24999660915013394</v>
      </c>
      <c r="AF41" s="143">
        <f t="shared" si="7"/>
        <v>0.28688243940055069</v>
      </c>
      <c r="AG41" s="143">
        <f t="shared" si="7"/>
        <v>0.33749707642578625</v>
      </c>
      <c r="AH41" s="143">
        <f t="shared" si="7"/>
        <v>0.38930264608690962</v>
      </c>
      <c r="AI41" s="143">
        <f t="shared" si="7"/>
        <v>0.42440207738349456</v>
      </c>
      <c r="AJ41" s="143">
        <f t="shared" si="7"/>
        <v>0.45066875829724423</v>
      </c>
      <c r="AK41" s="144">
        <f t="shared" si="7"/>
        <v>0.46019621938434735</v>
      </c>
      <c r="AL41" s="145">
        <v>4.4000000000000004</v>
      </c>
      <c r="AM41" s="208">
        <v>2.3E-2</v>
      </c>
    </row>
    <row r="42" spans="1:39">
      <c r="A42" s="58" t="s">
        <v>11</v>
      </c>
      <c r="B42" s="102" t="s">
        <v>14</v>
      </c>
      <c r="C42" s="59">
        <v>182.14699999999999</v>
      </c>
      <c r="D42" s="60">
        <v>206.595</v>
      </c>
      <c r="E42" s="61">
        <v>205.41399999999999</v>
      </c>
      <c r="F42" s="62" t="s">
        <v>13</v>
      </c>
      <c r="G42" s="63" t="s">
        <v>13</v>
      </c>
      <c r="H42" s="63" t="s">
        <v>13</v>
      </c>
      <c r="I42" s="63" t="s">
        <v>13</v>
      </c>
      <c r="J42" s="63" t="s">
        <v>13</v>
      </c>
      <c r="K42" s="63" t="s">
        <v>13</v>
      </c>
      <c r="L42" s="63">
        <v>6.9</v>
      </c>
      <c r="M42" s="63">
        <v>10.5</v>
      </c>
      <c r="N42" s="63">
        <v>13.1</v>
      </c>
      <c r="O42" s="63">
        <v>16.899999999999999</v>
      </c>
      <c r="P42" s="63">
        <v>20.3</v>
      </c>
      <c r="Q42" s="63">
        <v>26.2</v>
      </c>
      <c r="R42" s="63">
        <v>31.2</v>
      </c>
      <c r="S42" s="63">
        <v>35.1</v>
      </c>
      <c r="T42" s="63">
        <v>38.799999999999997</v>
      </c>
      <c r="U42" s="64">
        <v>39.6</v>
      </c>
      <c r="V42" s="142">
        <f t="shared" si="8"/>
        <v>0</v>
      </c>
      <c r="W42" s="143">
        <f t="shared" si="7"/>
        <v>0</v>
      </c>
      <c r="X42" s="143">
        <f t="shared" si="7"/>
        <v>0</v>
      </c>
      <c r="Y42" s="143">
        <f t="shared" si="7"/>
        <v>0</v>
      </c>
      <c r="Z42" s="143">
        <f t="shared" si="7"/>
        <v>0</v>
      </c>
      <c r="AA42" s="143">
        <f t="shared" si="7"/>
        <v>0</v>
      </c>
      <c r="AB42" s="143">
        <f t="shared" si="7"/>
        <v>3.4839335124108826E-2</v>
      </c>
      <c r="AC42" s="143">
        <f t="shared" si="7"/>
        <v>5.3016379536687336E-2</v>
      </c>
      <c r="AD42" s="143">
        <f t="shared" si="7"/>
        <v>6.6144244945771813E-2</v>
      </c>
      <c r="AE42" s="143">
        <f t="shared" si="7"/>
        <v>8.5331125159049129E-2</v>
      </c>
      <c r="AF42" s="143">
        <f t="shared" si="7"/>
        <v>0.10249833377092886</v>
      </c>
      <c r="AG42" s="143">
        <f t="shared" si="7"/>
        <v>0.13228848989154363</v>
      </c>
      <c r="AH42" s="143">
        <f t="shared" si="7"/>
        <v>0.15753438490901381</v>
      </c>
      <c r="AI42" s="143">
        <f t="shared" si="7"/>
        <v>0.17722618302264054</v>
      </c>
      <c r="AJ42" s="143">
        <f t="shared" si="7"/>
        <v>0.19590814533556844</v>
      </c>
      <c r="AK42" s="144">
        <f t="shared" si="7"/>
        <v>0.19994748853836367</v>
      </c>
      <c r="AL42" s="145">
        <v>13.2</v>
      </c>
      <c r="AM42" s="208">
        <v>8.9999999999999993E-3</v>
      </c>
    </row>
    <row r="43" spans="1:39" ht="15.75" thickBot="1">
      <c r="A43" s="58" t="s">
        <v>12</v>
      </c>
      <c r="B43" s="102" t="s">
        <v>14</v>
      </c>
      <c r="C43" s="59">
        <v>173.00700000000001</v>
      </c>
      <c r="D43" s="60">
        <v>199.53399999999999</v>
      </c>
      <c r="E43" s="61">
        <v>194.06800000000001</v>
      </c>
      <c r="F43" s="62" t="s">
        <v>13</v>
      </c>
      <c r="G43" s="63" t="s">
        <v>13</v>
      </c>
      <c r="H43" s="63" t="s">
        <v>13</v>
      </c>
      <c r="I43" s="63" t="s">
        <v>13</v>
      </c>
      <c r="J43" s="63" t="s">
        <v>13</v>
      </c>
      <c r="K43" s="63" t="s">
        <v>13</v>
      </c>
      <c r="L43" s="63">
        <v>6.1</v>
      </c>
      <c r="M43" s="63">
        <v>7.2</v>
      </c>
      <c r="N43" s="63">
        <v>8.3000000000000007</v>
      </c>
      <c r="O43" s="63">
        <v>12.2</v>
      </c>
      <c r="P43" s="63">
        <v>14.8</v>
      </c>
      <c r="Q43" s="63">
        <v>16.5</v>
      </c>
      <c r="R43" s="63">
        <v>20</v>
      </c>
      <c r="S43" s="63">
        <v>26.5</v>
      </c>
      <c r="T43" s="63">
        <v>30</v>
      </c>
      <c r="U43" s="64">
        <v>32.799999999999997</v>
      </c>
      <c r="V43" s="146">
        <f t="shared" si="8"/>
        <v>0</v>
      </c>
      <c r="W43" s="147">
        <f t="shared" si="7"/>
        <v>0</v>
      </c>
      <c r="X43" s="147">
        <f t="shared" si="7"/>
        <v>0</v>
      </c>
      <c r="Y43" s="147">
        <f t="shared" si="7"/>
        <v>0</v>
      </c>
      <c r="Z43" s="147">
        <f t="shared" si="7"/>
        <v>0</v>
      </c>
      <c r="AA43" s="147">
        <f t="shared" si="7"/>
        <v>0</v>
      </c>
      <c r="AB43" s="147">
        <f t="shared" si="7"/>
        <v>3.229740438291661E-2</v>
      </c>
      <c r="AC43" s="147">
        <f t="shared" si="7"/>
        <v>3.8121526484754031E-2</v>
      </c>
      <c r="AD43" s="147">
        <f t="shared" si="7"/>
        <v>4.394564858659146E-2</v>
      </c>
      <c r="AE43" s="147">
        <f t="shared" si="7"/>
        <v>6.459480876583322E-2</v>
      </c>
      <c r="AF43" s="147">
        <f t="shared" si="7"/>
        <v>7.8360915551994398E-2</v>
      </c>
      <c r="AG43" s="147">
        <f t="shared" si="7"/>
        <v>8.7361831527561329E-2</v>
      </c>
      <c r="AH43" s="147">
        <f t="shared" si="7"/>
        <v>0.10589312912431675</v>
      </c>
      <c r="AI43" s="147">
        <f t="shared" si="7"/>
        <v>0.14030839608971971</v>
      </c>
      <c r="AJ43" s="147">
        <f t="shared" si="7"/>
        <v>0.15883969368647513</v>
      </c>
      <c r="AK43" s="148">
        <f t="shared" si="7"/>
        <v>0.17366473176387948</v>
      </c>
      <c r="AL43" s="149">
        <v>17</v>
      </c>
      <c r="AM43" s="208">
        <v>8.9999999999999993E-3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9">G44</f>
        <v>72.5</v>
      </c>
      <c r="X44" s="17">
        <f t="shared" si="9"/>
        <v>112.5</v>
      </c>
      <c r="Y44" s="17">
        <f t="shared" si="9"/>
        <v>132.5</v>
      </c>
      <c r="Z44" s="17">
        <f t="shared" si="9"/>
        <v>162.5</v>
      </c>
      <c r="AA44" s="17">
        <f t="shared" si="9"/>
        <v>182.5</v>
      </c>
      <c r="AB44" s="17">
        <f t="shared" si="9"/>
        <v>222.5</v>
      </c>
      <c r="AC44" s="17">
        <f t="shared" si="9"/>
        <v>242.5</v>
      </c>
      <c r="AD44" s="17">
        <f t="shared" si="9"/>
        <v>272.5</v>
      </c>
      <c r="AE44" s="17">
        <f t="shared" si="9"/>
        <v>292.5</v>
      </c>
      <c r="AF44" s="17">
        <f t="shared" si="9"/>
        <v>332.5</v>
      </c>
      <c r="AG44" s="17">
        <f t="shared" si="9"/>
        <v>382.5</v>
      </c>
      <c r="AH44" s="17">
        <f t="shared" si="9"/>
        <v>422.5</v>
      </c>
      <c r="AI44" s="17">
        <f t="shared" si="9"/>
        <v>482.5</v>
      </c>
      <c r="AJ44" s="17">
        <f t="shared" si="9"/>
        <v>542.5</v>
      </c>
      <c r="AK44" s="18">
        <f t="shared" si="9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71</v>
      </c>
      <c r="D45" s="10">
        <v>76.5</v>
      </c>
      <c r="E45" s="11">
        <v>79.5</v>
      </c>
      <c r="F45" s="12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>
        <v>6</v>
      </c>
      <c r="M45" s="13">
        <v>7.8</v>
      </c>
      <c r="N45" s="13">
        <v>10</v>
      </c>
      <c r="O45" s="13">
        <v>11.3</v>
      </c>
      <c r="P45" s="13">
        <v>13.9</v>
      </c>
      <c r="Q45" s="13">
        <v>18.3</v>
      </c>
      <c r="R45" s="13">
        <v>20.2</v>
      </c>
      <c r="S45" s="13">
        <v>25.1</v>
      </c>
      <c r="T45" s="13">
        <v>25.1</v>
      </c>
      <c r="U45" s="14">
        <v>26.7</v>
      </c>
      <c r="V45" s="150">
        <f t="shared" ref="V45:AK49" si="10">IF(F45="&lt;5",0,F45/AVERAGE($C45:$E45))</f>
        <v>0</v>
      </c>
      <c r="W45" s="151">
        <f t="shared" si="10"/>
        <v>0</v>
      </c>
      <c r="X45" s="151">
        <f t="shared" si="10"/>
        <v>0</v>
      </c>
      <c r="Y45" s="151">
        <f t="shared" si="10"/>
        <v>0</v>
      </c>
      <c r="Z45" s="151">
        <f t="shared" si="10"/>
        <v>0</v>
      </c>
      <c r="AA45" s="151">
        <f t="shared" si="10"/>
        <v>0</v>
      </c>
      <c r="AB45" s="151">
        <f t="shared" si="10"/>
        <v>7.9295154185022018E-2</v>
      </c>
      <c r="AC45" s="151">
        <f t="shared" si="10"/>
        <v>0.10308370044052863</v>
      </c>
      <c r="AD45" s="151">
        <f t="shared" si="10"/>
        <v>0.13215859030837004</v>
      </c>
      <c r="AE45" s="151">
        <f t="shared" si="10"/>
        <v>0.14933920704845816</v>
      </c>
      <c r="AF45" s="151">
        <f t="shared" si="10"/>
        <v>0.18370044052863435</v>
      </c>
      <c r="AG45" s="151">
        <f t="shared" si="10"/>
        <v>0.24185022026431718</v>
      </c>
      <c r="AH45" s="151">
        <f t="shared" si="10"/>
        <v>0.26696035242290744</v>
      </c>
      <c r="AI45" s="151">
        <f t="shared" si="10"/>
        <v>0.3317180616740088</v>
      </c>
      <c r="AJ45" s="151">
        <f t="shared" si="10"/>
        <v>0.3317180616740088</v>
      </c>
      <c r="AK45" s="152">
        <f t="shared" si="10"/>
        <v>0.35286343612334797</v>
      </c>
      <c r="AL45" s="110">
        <v>5.8</v>
      </c>
      <c r="AM45" s="203">
        <v>0.02</v>
      </c>
    </row>
    <row r="46" spans="1:39">
      <c r="A46" s="8" t="s">
        <v>48</v>
      </c>
      <c r="B46" s="104" t="s">
        <v>14</v>
      </c>
      <c r="C46" s="9">
        <v>97</v>
      </c>
      <c r="D46" s="10">
        <v>118.5</v>
      </c>
      <c r="E46" s="11">
        <v>118.5</v>
      </c>
      <c r="F46" s="12" t="s">
        <v>13</v>
      </c>
      <c r="G46" s="13" t="s">
        <v>13</v>
      </c>
      <c r="H46" s="13" t="s">
        <v>13</v>
      </c>
      <c r="I46" s="13" t="s">
        <v>13</v>
      </c>
      <c r="J46" s="13">
        <v>8.9</v>
      </c>
      <c r="K46" s="13">
        <v>11.6</v>
      </c>
      <c r="L46" s="13">
        <v>21.9</v>
      </c>
      <c r="M46" s="13">
        <v>27.2</v>
      </c>
      <c r="N46" s="13">
        <v>37.9</v>
      </c>
      <c r="O46" s="13">
        <v>42.2</v>
      </c>
      <c r="P46" s="13">
        <v>49.3</v>
      </c>
      <c r="Q46" s="13">
        <v>59.2</v>
      </c>
      <c r="R46" s="13">
        <v>67.5</v>
      </c>
      <c r="S46" s="13">
        <v>87.9</v>
      </c>
      <c r="T46" s="13">
        <v>89.7</v>
      </c>
      <c r="U46" s="14">
        <v>86.2</v>
      </c>
      <c r="V46" s="107">
        <f t="shared" si="10"/>
        <v>0</v>
      </c>
      <c r="W46" s="108">
        <f t="shared" si="10"/>
        <v>0</v>
      </c>
      <c r="X46" s="108">
        <f t="shared" si="10"/>
        <v>0</v>
      </c>
      <c r="Y46" s="108">
        <f t="shared" si="10"/>
        <v>0</v>
      </c>
      <c r="Z46" s="108">
        <f t="shared" si="10"/>
        <v>7.9940119760479045E-2</v>
      </c>
      <c r="AA46" s="108">
        <f t="shared" si="10"/>
        <v>0.10419161676646707</v>
      </c>
      <c r="AB46" s="108">
        <f t="shared" si="10"/>
        <v>0.19670658682634731</v>
      </c>
      <c r="AC46" s="108">
        <f t="shared" si="10"/>
        <v>0.244311377245509</v>
      </c>
      <c r="AD46" s="108">
        <f t="shared" si="10"/>
        <v>0.34041916167664671</v>
      </c>
      <c r="AE46" s="108">
        <f t="shared" si="10"/>
        <v>0.37904191616766469</v>
      </c>
      <c r="AF46" s="108">
        <f t="shared" si="10"/>
        <v>0.44281437125748502</v>
      </c>
      <c r="AG46" s="108">
        <f t="shared" si="10"/>
        <v>0.53173652694610785</v>
      </c>
      <c r="AH46" s="108">
        <f t="shared" si="10"/>
        <v>0.60628742514970058</v>
      </c>
      <c r="AI46" s="108">
        <f t="shared" si="10"/>
        <v>0.78952095808383238</v>
      </c>
      <c r="AJ46" s="108">
        <f t="shared" si="10"/>
        <v>0.80568862275449105</v>
      </c>
      <c r="AK46" s="109">
        <f t="shared" si="10"/>
        <v>0.77425149700598805</v>
      </c>
      <c r="AL46" s="110">
        <v>2.6</v>
      </c>
      <c r="AM46" s="203">
        <v>7.0000000000000007E-2</v>
      </c>
    </row>
    <row r="47" spans="1:39">
      <c r="A47" s="8" t="s">
        <v>49</v>
      </c>
      <c r="B47" s="104" t="s">
        <v>14</v>
      </c>
      <c r="C47" s="9">
        <v>222.5</v>
      </c>
      <c r="D47" s="10">
        <v>261.5</v>
      </c>
      <c r="E47" s="11">
        <v>262.5</v>
      </c>
      <c r="F47" s="12" t="s">
        <v>13</v>
      </c>
      <c r="G47" s="13" t="s">
        <v>13</v>
      </c>
      <c r="H47" s="13" t="s">
        <v>13</v>
      </c>
      <c r="I47" s="13">
        <v>14.9</v>
      </c>
      <c r="J47" s="13">
        <v>55.4</v>
      </c>
      <c r="K47" s="13">
        <v>63.4</v>
      </c>
      <c r="L47" s="13">
        <v>116.2</v>
      </c>
      <c r="M47" s="13">
        <v>77.8</v>
      </c>
      <c r="N47" s="13">
        <v>125</v>
      </c>
      <c r="O47" s="13">
        <v>144.80000000000001</v>
      </c>
      <c r="P47" s="13">
        <v>169.8</v>
      </c>
      <c r="Q47" s="13">
        <v>179</v>
      </c>
      <c r="R47" s="13">
        <v>165.6</v>
      </c>
      <c r="S47" s="13">
        <v>213.5</v>
      </c>
      <c r="T47" s="13">
        <v>212.5</v>
      </c>
      <c r="U47" s="14">
        <v>226.8</v>
      </c>
      <c r="V47" s="107">
        <f t="shared" si="10"/>
        <v>0</v>
      </c>
      <c r="W47" s="108">
        <f t="shared" si="10"/>
        <v>0</v>
      </c>
      <c r="X47" s="108">
        <f t="shared" si="10"/>
        <v>0</v>
      </c>
      <c r="Y47" s="108">
        <f t="shared" si="10"/>
        <v>5.9879437374413931E-2</v>
      </c>
      <c r="Z47" s="108">
        <f t="shared" si="10"/>
        <v>0.22263898191560616</v>
      </c>
      <c r="AA47" s="108">
        <f t="shared" si="10"/>
        <v>0.25478901540522436</v>
      </c>
      <c r="AB47" s="108">
        <f t="shared" si="10"/>
        <v>0.46697923643670464</v>
      </c>
      <c r="AC47" s="108">
        <f t="shared" si="10"/>
        <v>0.31265907568653717</v>
      </c>
      <c r="AD47" s="108">
        <f t="shared" si="10"/>
        <v>0.50234427327528464</v>
      </c>
      <c r="AE47" s="108">
        <f t="shared" si="10"/>
        <v>0.58191560616208982</v>
      </c>
      <c r="AF47" s="108">
        <f t="shared" si="10"/>
        <v>0.68238446081714665</v>
      </c>
      <c r="AG47" s="108">
        <f t="shared" si="10"/>
        <v>0.71935699933020758</v>
      </c>
      <c r="AH47" s="108">
        <f t="shared" si="10"/>
        <v>0.66550569323509712</v>
      </c>
      <c r="AI47" s="108">
        <f t="shared" si="10"/>
        <v>0.85800401875418619</v>
      </c>
      <c r="AJ47" s="108">
        <f t="shared" si="10"/>
        <v>0.85398526456798385</v>
      </c>
      <c r="AK47" s="109">
        <f t="shared" si="10"/>
        <v>0.91145344943067652</v>
      </c>
      <c r="AL47" s="110">
        <v>2.1</v>
      </c>
      <c r="AM47" s="203">
        <v>0.06</v>
      </c>
    </row>
    <row r="48" spans="1:39">
      <c r="A48" s="8" t="s">
        <v>50</v>
      </c>
      <c r="B48" s="104" t="s">
        <v>14</v>
      </c>
      <c r="C48" s="9">
        <v>80.5</v>
      </c>
      <c r="D48" s="10">
        <v>67.5</v>
      </c>
      <c r="E48" s="11">
        <v>83</v>
      </c>
      <c r="F48" s="12" t="s">
        <v>13</v>
      </c>
      <c r="G48" s="13" t="s">
        <v>13</v>
      </c>
      <c r="H48" s="13" t="s">
        <v>13</v>
      </c>
      <c r="I48" s="13" t="s">
        <v>13</v>
      </c>
      <c r="J48" s="13" t="s">
        <v>13</v>
      </c>
      <c r="K48" s="13">
        <v>6.3</v>
      </c>
      <c r="L48" s="13">
        <v>10.6</v>
      </c>
      <c r="M48" s="13">
        <v>13</v>
      </c>
      <c r="N48" s="13">
        <v>18.899999999999999</v>
      </c>
      <c r="O48" s="13">
        <v>21.6</v>
      </c>
      <c r="P48" s="13">
        <v>23.8</v>
      </c>
      <c r="Q48" s="13">
        <v>27.8</v>
      </c>
      <c r="R48" s="13">
        <v>31.4</v>
      </c>
      <c r="S48" s="13">
        <v>38.799999999999997</v>
      </c>
      <c r="T48" s="13">
        <v>40.1</v>
      </c>
      <c r="U48" s="14">
        <v>44.6</v>
      </c>
      <c r="V48" s="107">
        <f t="shared" si="10"/>
        <v>0</v>
      </c>
      <c r="W48" s="108">
        <f t="shared" si="10"/>
        <v>0</v>
      </c>
      <c r="X48" s="108">
        <f t="shared" si="10"/>
        <v>0</v>
      </c>
      <c r="Y48" s="108">
        <f t="shared" si="10"/>
        <v>0</v>
      </c>
      <c r="Z48" s="108">
        <f t="shared" si="10"/>
        <v>0</v>
      </c>
      <c r="AA48" s="108">
        <f t="shared" si="10"/>
        <v>8.1818181818181818E-2</v>
      </c>
      <c r="AB48" s="108">
        <f t="shared" si="10"/>
        <v>0.13766233766233765</v>
      </c>
      <c r="AC48" s="108">
        <f t="shared" si="10"/>
        <v>0.16883116883116883</v>
      </c>
      <c r="AD48" s="108">
        <f t="shared" si="10"/>
        <v>0.24545454545454543</v>
      </c>
      <c r="AE48" s="108">
        <f t="shared" si="10"/>
        <v>0.28051948051948056</v>
      </c>
      <c r="AF48" s="108">
        <f t="shared" si="10"/>
        <v>0.30909090909090908</v>
      </c>
      <c r="AG48" s="108">
        <f t="shared" si="10"/>
        <v>0.36103896103896105</v>
      </c>
      <c r="AH48" s="108">
        <f t="shared" si="10"/>
        <v>0.40779220779220776</v>
      </c>
      <c r="AI48" s="108">
        <f t="shared" si="10"/>
        <v>0.50389610389610384</v>
      </c>
      <c r="AJ48" s="108">
        <f t="shared" si="10"/>
        <v>0.52077922077922079</v>
      </c>
      <c r="AK48" s="109">
        <f t="shared" si="10"/>
        <v>0.57922077922077919</v>
      </c>
      <c r="AL48" s="110">
        <v>3.6</v>
      </c>
      <c r="AM48" s="203">
        <v>0.03</v>
      </c>
    </row>
    <row r="49" spans="1:39" ht="15.75" thickBot="1">
      <c r="A49" s="65" t="s">
        <v>51</v>
      </c>
      <c r="B49" s="105" t="s">
        <v>14</v>
      </c>
      <c r="C49" s="66">
        <v>76</v>
      </c>
      <c r="D49" s="67">
        <v>61</v>
      </c>
      <c r="E49" s="68">
        <v>56.5</v>
      </c>
      <c r="F49" s="69" t="s">
        <v>13</v>
      </c>
      <c r="G49" s="70" t="s">
        <v>13</v>
      </c>
      <c r="H49" s="70" t="s">
        <v>13</v>
      </c>
      <c r="I49" s="70" t="s">
        <v>13</v>
      </c>
      <c r="J49" s="70" t="s">
        <v>13</v>
      </c>
      <c r="K49" s="70" t="s">
        <v>13</v>
      </c>
      <c r="L49" s="70" t="s">
        <v>13</v>
      </c>
      <c r="M49" s="70" t="s">
        <v>13</v>
      </c>
      <c r="N49" s="70" t="s">
        <v>13</v>
      </c>
      <c r="O49" s="70" t="s">
        <v>13</v>
      </c>
      <c r="P49" s="70" t="s">
        <v>13</v>
      </c>
      <c r="Q49" s="70" t="s">
        <v>13</v>
      </c>
      <c r="R49" s="70" t="s">
        <v>13</v>
      </c>
      <c r="S49" s="70" t="s">
        <v>13</v>
      </c>
      <c r="T49" s="70" t="s">
        <v>13</v>
      </c>
      <c r="U49" s="71">
        <v>7.6</v>
      </c>
      <c r="V49" s="153">
        <f t="shared" si="10"/>
        <v>0</v>
      </c>
      <c r="W49" s="154">
        <f t="shared" si="10"/>
        <v>0</v>
      </c>
      <c r="X49" s="154">
        <f t="shared" si="10"/>
        <v>0</v>
      </c>
      <c r="Y49" s="154">
        <f t="shared" si="10"/>
        <v>0</v>
      </c>
      <c r="Z49" s="154">
        <f t="shared" si="10"/>
        <v>0</v>
      </c>
      <c r="AA49" s="154">
        <f t="shared" si="10"/>
        <v>0</v>
      </c>
      <c r="AB49" s="154">
        <f t="shared" si="10"/>
        <v>0</v>
      </c>
      <c r="AC49" s="154">
        <f t="shared" si="10"/>
        <v>0</v>
      </c>
      <c r="AD49" s="154">
        <f t="shared" si="10"/>
        <v>0</v>
      </c>
      <c r="AE49" s="154">
        <f t="shared" si="10"/>
        <v>0</v>
      </c>
      <c r="AF49" s="154">
        <f t="shared" si="10"/>
        <v>0</v>
      </c>
      <c r="AG49" s="154">
        <f t="shared" si="10"/>
        <v>0</v>
      </c>
      <c r="AH49" s="154">
        <f t="shared" si="10"/>
        <v>0</v>
      </c>
      <c r="AI49" s="154">
        <f t="shared" si="10"/>
        <v>0</v>
      </c>
      <c r="AJ49" s="154">
        <f t="shared" si="10"/>
        <v>0</v>
      </c>
      <c r="AK49" s="155">
        <f t="shared" si="10"/>
        <v>0.11782945736434108</v>
      </c>
      <c r="AL49" s="111">
        <v>25</v>
      </c>
      <c r="AM49" s="205">
        <v>0.03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49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0" sqref="Q10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58</v>
      </c>
    </row>
    <row r="4" spans="1:39">
      <c r="A4" t="s">
        <v>52</v>
      </c>
      <c r="B4" s="3">
        <v>9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0.3517873424512758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5.6040000000000001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0.7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1933</v>
      </c>
      <c r="D15" s="80">
        <v>1925</v>
      </c>
      <c r="E15" s="81">
        <v>1935</v>
      </c>
      <c r="F15" s="82">
        <v>274</v>
      </c>
      <c r="G15" s="83">
        <v>364</v>
      </c>
      <c r="H15" s="83">
        <v>297</v>
      </c>
      <c r="I15" s="83">
        <v>587</v>
      </c>
      <c r="J15" s="83">
        <v>1284</v>
      </c>
      <c r="K15" s="83">
        <v>1639</v>
      </c>
      <c r="L15" s="83">
        <v>1711</v>
      </c>
      <c r="M15" s="83">
        <v>1805</v>
      </c>
      <c r="N15" s="83">
        <v>1847</v>
      </c>
      <c r="O15" s="83">
        <v>1841</v>
      </c>
      <c r="P15" s="83">
        <v>1863</v>
      </c>
      <c r="Q15" s="83">
        <v>1901</v>
      </c>
      <c r="R15" s="83">
        <v>1927</v>
      </c>
      <c r="S15" s="83">
        <v>1911</v>
      </c>
      <c r="T15" s="83">
        <v>1970</v>
      </c>
      <c r="U15" s="84">
        <v>1920</v>
      </c>
      <c r="V15" s="116">
        <f>(F15-$F15)/(AVERAGE($C15:$E15)-$F15)</f>
        <v>0</v>
      </c>
      <c r="W15" s="117">
        <f t="shared" ref="W15:AK15" si="2">(G15-$F15)/(AVERAGE($C15:$E15)-$F15)</f>
        <v>5.431502715751358E-2</v>
      </c>
      <c r="X15" s="117">
        <f t="shared" si="2"/>
        <v>1.388050694025347E-2</v>
      </c>
      <c r="Y15" s="117">
        <f t="shared" si="2"/>
        <v>0.18889559444779722</v>
      </c>
      <c r="Z15" s="117">
        <f t="shared" si="2"/>
        <v>0.60953530476765239</v>
      </c>
      <c r="AA15" s="117">
        <f t="shared" si="2"/>
        <v>0.82377791188895599</v>
      </c>
      <c r="AB15" s="117">
        <f t="shared" si="2"/>
        <v>0.86722993361496681</v>
      </c>
      <c r="AC15" s="117">
        <f t="shared" si="2"/>
        <v>0.92395896197948102</v>
      </c>
      <c r="AD15" s="117">
        <f t="shared" si="2"/>
        <v>0.94930597465298727</v>
      </c>
      <c r="AE15" s="117">
        <f t="shared" si="2"/>
        <v>0.94568497284248643</v>
      </c>
      <c r="AF15" s="117">
        <f t="shared" si="2"/>
        <v>0.95896197948098971</v>
      </c>
      <c r="AG15" s="117">
        <f t="shared" si="2"/>
        <v>0.98189499094749544</v>
      </c>
      <c r="AH15" s="117">
        <f t="shared" si="2"/>
        <v>0.99758599879299936</v>
      </c>
      <c r="AI15" s="117">
        <f t="shared" si="2"/>
        <v>0.98792999396499703</v>
      </c>
      <c r="AJ15" s="117">
        <f t="shared" si="2"/>
        <v>1.0235365117682558</v>
      </c>
      <c r="AK15" s="118">
        <f t="shared" si="2"/>
        <v>0.99336149668074836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8.81</v>
      </c>
      <c r="D16" s="86">
        <v>8.75</v>
      </c>
      <c r="E16" s="87">
        <v>8.7100000000000009</v>
      </c>
      <c r="F16" s="88">
        <v>7.15</v>
      </c>
      <c r="G16" s="89">
        <v>6.97</v>
      </c>
      <c r="H16" s="89">
        <v>6.91</v>
      </c>
      <c r="I16" s="89">
        <v>6.75</v>
      </c>
      <c r="J16" s="89">
        <v>6.68</v>
      </c>
      <c r="K16" s="89">
        <v>6.68</v>
      </c>
      <c r="L16" s="89">
        <v>6.69</v>
      </c>
      <c r="M16" s="89">
        <v>6.76</v>
      </c>
      <c r="N16" s="89">
        <v>6.8</v>
      </c>
      <c r="O16" s="89">
        <v>6.81</v>
      </c>
      <c r="P16" s="89">
        <v>6.88</v>
      </c>
      <c r="Q16" s="89">
        <v>6.87</v>
      </c>
      <c r="R16" s="89">
        <v>6.96</v>
      </c>
      <c r="S16" s="89">
        <v>7</v>
      </c>
      <c r="T16" s="89">
        <v>7.11</v>
      </c>
      <c r="U16" s="90">
        <v>6.9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>
      <c r="A18" s="28" t="s">
        <v>35</v>
      </c>
      <c r="B18" s="98" t="s">
        <v>14</v>
      </c>
      <c r="C18" s="29">
        <v>61.5</v>
      </c>
      <c r="D18" s="30">
        <v>62</v>
      </c>
      <c r="E18" s="31">
        <v>62</v>
      </c>
      <c r="F18" s="32" t="s">
        <v>13</v>
      </c>
      <c r="G18" s="33" t="s">
        <v>13</v>
      </c>
      <c r="H18" s="33">
        <v>12.6</v>
      </c>
      <c r="I18" s="33">
        <v>32.1</v>
      </c>
      <c r="J18" s="33">
        <v>49.5</v>
      </c>
      <c r="K18" s="33">
        <v>52.5</v>
      </c>
      <c r="L18" s="33">
        <v>55.6</v>
      </c>
      <c r="M18" s="33">
        <v>58.6</v>
      </c>
      <c r="N18" s="33">
        <v>58.1</v>
      </c>
      <c r="O18" s="33">
        <v>59.4</v>
      </c>
      <c r="P18" s="33">
        <v>60.6</v>
      </c>
      <c r="Q18" s="33">
        <v>60.7</v>
      </c>
      <c r="R18" s="33">
        <v>63</v>
      </c>
      <c r="S18" s="33">
        <v>64</v>
      </c>
      <c r="T18" s="33">
        <v>64.900000000000006</v>
      </c>
      <c r="U18" s="34">
        <v>64.599999999999994</v>
      </c>
      <c r="V18" s="125">
        <f>IF(F18="&lt;5",0,F18/AVERAGE($C18:$E18))</f>
        <v>0</v>
      </c>
      <c r="W18" s="126">
        <f t="shared" ref="W18:AK29" si="4">IF(G18="&lt;5",0,G18/AVERAGE($C18:$E18))</f>
        <v>0</v>
      </c>
      <c r="X18" s="126">
        <f t="shared" si="4"/>
        <v>0.20377358490566036</v>
      </c>
      <c r="Y18" s="126">
        <f t="shared" si="4"/>
        <v>0.51913746630727764</v>
      </c>
      <c r="Z18" s="126">
        <f t="shared" si="4"/>
        <v>0.80053908355795145</v>
      </c>
      <c r="AA18" s="126">
        <f t="shared" si="4"/>
        <v>0.84905660377358483</v>
      </c>
      <c r="AB18" s="126">
        <f t="shared" si="4"/>
        <v>0.89919137466307275</v>
      </c>
      <c r="AC18" s="126">
        <f t="shared" si="4"/>
        <v>0.94770889487870613</v>
      </c>
      <c r="AD18" s="126">
        <f t="shared" si="4"/>
        <v>0.93962264150943398</v>
      </c>
      <c r="AE18" s="126">
        <f t="shared" si="4"/>
        <v>0.96064690026954169</v>
      </c>
      <c r="AF18" s="126">
        <f t="shared" si="4"/>
        <v>0.98005390835579509</v>
      </c>
      <c r="AG18" s="126">
        <f t="shared" si="4"/>
        <v>0.98167115902964963</v>
      </c>
      <c r="AH18" s="126">
        <f t="shared" si="4"/>
        <v>1.0188679245283019</v>
      </c>
      <c r="AI18" s="126">
        <f t="shared" si="4"/>
        <v>1.0350404312668464</v>
      </c>
      <c r="AJ18" s="126">
        <f t="shared" si="4"/>
        <v>1.0495956873315364</v>
      </c>
      <c r="AK18" s="127">
        <f t="shared" si="4"/>
        <v>1.044743935309973</v>
      </c>
      <c r="AL18" s="128">
        <v>1.1000000000000001</v>
      </c>
      <c r="AM18" s="203">
        <v>2</v>
      </c>
    </row>
    <row r="19" spans="1:39">
      <c r="A19" s="28" t="s">
        <v>36</v>
      </c>
      <c r="B19" s="98" t="s">
        <v>14</v>
      </c>
      <c r="C19" s="29">
        <v>9.75</v>
      </c>
      <c r="D19" s="30">
        <v>9.9</v>
      </c>
      <c r="E19" s="31">
        <v>9.9499999999999993</v>
      </c>
      <c r="F19" s="32" t="s">
        <v>13</v>
      </c>
      <c r="G19" s="33" t="s">
        <v>13</v>
      </c>
      <c r="H19" s="33" t="s">
        <v>13</v>
      </c>
      <c r="I19" s="33" t="s">
        <v>13</v>
      </c>
      <c r="J19" s="33">
        <v>8.1</v>
      </c>
      <c r="K19" s="33">
        <v>8.6999999999999993</v>
      </c>
      <c r="L19" s="33">
        <v>9.3000000000000007</v>
      </c>
      <c r="M19" s="33">
        <v>9.9</v>
      </c>
      <c r="N19" s="33">
        <v>9.1</v>
      </c>
      <c r="O19" s="33">
        <v>9.3000000000000007</v>
      </c>
      <c r="P19" s="33">
        <v>9.8000000000000007</v>
      </c>
      <c r="Q19" s="33">
        <v>9.6999999999999993</v>
      </c>
      <c r="R19" s="33">
        <v>10</v>
      </c>
      <c r="S19" s="33">
        <v>10.3</v>
      </c>
      <c r="T19" s="33">
        <v>10.4</v>
      </c>
      <c r="U19" s="34">
        <v>10.199999999999999</v>
      </c>
      <c r="V19" s="125">
        <f t="shared" ref="V19:V29" si="5">IF(F19="&lt;5",0,F19/AVERAGE($C19:$E19))</f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0.82094594594594605</v>
      </c>
      <c r="AA19" s="126">
        <f t="shared" si="4"/>
        <v>0.8817567567567568</v>
      </c>
      <c r="AB19" s="126">
        <f t="shared" si="4"/>
        <v>0.94256756756756777</v>
      </c>
      <c r="AC19" s="126">
        <f t="shared" si="4"/>
        <v>1.0033783783783785</v>
      </c>
      <c r="AD19" s="126">
        <f t="shared" si="4"/>
        <v>0.92229729729729737</v>
      </c>
      <c r="AE19" s="126">
        <f t="shared" si="4"/>
        <v>0.94256756756756777</v>
      </c>
      <c r="AF19" s="126">
        <f t="shared" si="4"/>
        <v>0.99324324324324342</v>
      </c>
      <c r="AG19" s="126">
        <f t="shared" si="4"/>
        <v>0.98310810810810811</v>
      </c>
      <c r="AH19" s="126">
        <f t="shared" si="4"/>
        <v>1.0135135135135136</v>
      </c>
      <c r="AI19" s="126">
        <f t="shared" si="4"/>
        <v>1.0439189189189191</v>
      </c>
      <c r="AJ19" s="126">
        <f t="shared" si="4"/>
        <v>1.0540540540540542</v>
      </c>
      <c r="AK19" s="127">
        <f t="shared" si="4"/>
        <v>1.0337837837837838</v>
      </c>
      <c r="AL19" s="128">
        <v>1.1000000000000001</v>
      </c>
      <c r="AM19" s="203">
        <v>1</v>
      </c>
    </row>
    <row r="20" spans="1:39">
      <c r="A20" s="28" t="s">
        <v>37</v>
      </c>
      <c r="B20" s="98" t="s">
        <v>14</v>
      </c>
      <c r="C20" s="29">
        <v>15</v>
      </c>
      <c r="D20" s="30">
        <v>15</v>
      </c>
      <c r="E20" s="31">
        <v>15</v>
      </c>
      <c r="F20" s="32" t="s">
        <v>13</v>
      </c>
      <c r="G20" s="33" t="s">
        <v>13</v>
      </c>
      <c r="H20" s="33" t="s">
        <v>13</v>
      </c>
      <c r="I20" s="33" t="s">
        <v>13</v>
      </c>
      <c r="J20" s="33">
        <v>11.3</v>
      </c>
      <c r="K20" s="33">
        <v>12.4</v>
      </c>
      <c r="L20" s="33">
        <v>13.4</v>
      </c>
      <c r="M20" s="33">
        <v>15.3</v>
      </c>
      <c r="N20" s="33">
        <v>13.5</v>
      </c>
      <c r="O20" s="33">
        <v>13.8</v>
      </c>
      <c r="P20" s="33">
        <v>15.5</v>
      </c>
      <c r="Q20" s="33">
        <v>14.8</v>
      </c>
      <c r="R20" s="33">
        <v>15.5</v>
      </c>
      <c r="S20" s="33">
        <v>16.899999999999999</v>
      </c>
      <c r="T20" s="33">
        <v>16.899999999999999</v>
      </c>
      <c r="U20" s="34">
        <v>15.4</v>
      </c>
      <c r="V20" s="125">
        <f t="shared" si="5"/>
        <v>0</v>
      </c>
      <c r="W20" s="126">
        <f t="shared" si="4"/>
        <v>0</v>
      </c>
      <c r="X20" s="126">
        <f t="shared" si="4"/>
        <v>0</v>
      </c>
      <c r="Y20" s="126">
        <f t="shared" si="4"/>
        <v>0</v>
      </c>
      <c r="Z20" s="126">
        <f t="shared" si="4"/>
        <v>0.75333333333333341</v>
      </c>
      <c r="AA20" s="126">
        <f t="shared" si="4"/>
        <v>0.82666666666666666</v>
      </c>
      <c r="AB20" s="126">
        <f t="shared" si="4"/>
        <v>0.89333333333333331</v>
      </c>
      <c r="AC20" s="126">
        <f t="shared" si="4"/>
        <v>1.02</v>
      </c>
      <c r="AD20" s="126">
        <f t="shared" si="4"/>
        <v>0.9</v>
      </c>
      <c r="AE20" s="126">
        <f t="shared" si="4"/>
        <v>0.92</v>
      </c>
      <c r="AF20" s="126">
        <f t="shared" si="4"/>
        <v>1.0333333333333334</v>
      </c>
      <c r="AG20" s="126">
        <f t="shared" si="4"/>
        <v>0.98666666666666669</v>
      </c>
      <c r="AH20" s="126">
        <f t="shared" si="4"/>
        <v>1.0333333333333334</v>
      </c>
      <c r="AI20" s="126">
        <f t="shared" si="4"/>
        <v>1.1266666666666665</v>
      </c>
      <c r="AJ20" s="126">
        <f t="shared" si="4"/>
        <v>1.1266666666666665</v>
      </c>
      <c r="AK20" s="127">
        <f t="shared" si="4"/>
        <v>1.0266666666666666</v>
      </c>
      <c r="AL20" s="128">
        <v>1.18</v>
      </c>
      <c r="AM20" s="203">
        <v>100</v>
      </c>
    </row>
    <row r="21" spans="1:39">
      <c r="A21" s="28" t="s">
        <v>38</v>
      </c>
      <c r="B21" s="98" t="s">
        <v>14</v>
      </c>
      <c r="C21" s="29">
        <v>47</v>
      </c>
      <c r="D21" s="30">
        <v>47</v>
      </c>
      <c r="E21" s="31">
        <v>47</v>
      </c>
      <c r="F21" s="32" t="s">
        <v>13</v>
      </c>
      <c r="G21" s="33" t="s">
        <v>13</v>
      </c>
      <c r="H21" s="33">
        <v>7.6</v>
      </c>
      <c r="I21" s="33">
        <v>19.2</v>
      </c>
      <c r="J21" s="33">
        <v>34.1</v>
      </c>
      <c r="K21" s="33">
        <v>38.700000000000003</v>
      </c>
      <c r="L21" s="33">
        <v>41.8</v>
      </c>
      <c r="M21" s="33">
        <v>47.9</v>
      </c>
      <c r="N21" s="33">
        <v>41.3</v>
      </c>
      <c r="O21" s="33">
        <v>42.1</v>
      </c>
      <c r="P21" s="33">
        <v>48.2</v>
      </c>
      <c r="Q21" s="33">
        <v>46.8</v>
      </c>
      <c r="R21" s="33">
        <v>49.8</v>
      </c>
      <c r="S21" s="33">
        <v>52.8</v>
      </c>
      <c r="T21" s="33">
        <v>54.1</v>
      </c>
      <c r="U21" s="34">
        <v>52.4</v>
      </c>
      <c r="V21" s="125">
        <f t="shared" si="5"/>
        <v>0</v>
      </c>
      <c r="W21" s="126">
        <f t="shared" si="4"/>
        <v>0</v>
      </c>
      <c r="X21" s="126">
        <f t="shared" si="4"/>
        <v>0.16170212765957445</v>
      </c>
      <c r="Y21" s="126">
        <f t="shared" si="4"/>
        <v>0.40851063829787232</v>
      </c>
      <c r="Z21" s="126">
        <f t="shared" si="4"/>
        <v>0.72553191489361701</v>
      </c>
      <c r="AA21" s="126">
        <f t="shared" si="4"/>
        <v>0.82340425531914896</v>
      </c>
      <c r="AB21" s="126">
        <f t="shared" si="4"/>
        <v>0.88936170212765953</v>
      </c>
      <c r="AC21" s="126">
        <f t="shared" si="4"/>
        <v>1.0191489361702126</v>
      </c>
      <c r="AD21" s="126">
        <f t="shared" si="4"/>
        <v>0.87872340425531914</v>
      </c>
      <c r="AE21" s="126">
        <f t="shared" si="4"/>
        <v>0.89574468085106385</v>
      </c>
      <c r="AF21" s="126">
        <f t="shared" si="4"/>
        <v>1.0255319148936171</v>
      </c>
      <c r="AG21" s="126">
        <f t="shared" si="4"/>
        <v>0.99574468085106382</v>
      </c>
      <c r="AH21" s="126">
        <f t="shared" si="4"/>
        <v>1.0595744680851062</v>
      </c>
      <c r="AI21" s="126">
        <f t="shared" si="4"/>
        <v>1.1234042553191488</v>
      </c>
      <c r="AJ21" s="126">
        <f t="shared" si="4"/>
        <v>1.151063829787234</v>
      </c>
      <c r="AK21" s="127">
        <f t="shared" si="4"/>
        <v>1.1148936170212767</v>
      </c>
      <c r="AL21" s="128">
        <v>1.17</v>
      </c>
      <c r="AM21" s="203">
        <v>0.8</v>
      </c>
    </row>
    <row r="22" spans="1:39">
      <c r="A22" s="28" t="s">
        <v>39</v>
      </c>
      <c r="B22" s="98" t="s">
        <v>14</v>
      </c>
      <c r="C22" s="29">
        <v>41.5</v>
      </c>
      <c r="D22" s="30">
        <v>42</v>
      </c>
      <c r="E22" s="31">
        <v>42</v>
      </c>
      <c r="F22" s="32" t="s">
        <v>13</v>
      </c>
      <c r="G22" s="33" t="s">
        <v>13</v>
      </c>
      <c r="H22" s="33">
        <v>6.3</v>
      </c>
      <c r="I22" s="33">
        <v>17.3</v>
      </c>
      <c r="J22" s="33">
        <v>32.200000000000003</v>
      </c>
      <c r="K22" s="33">
        <v>34.9</v>
      </c>
      <c r="L22" s="33">
        <v>37.799999999999997</v>
      </c>
      <c r="M22" s="33">
        <v>41.9</v>
      </c>
      <c r="N22" s="33">
        <v>37.9</v>
      </c>
      <c r="O22" s="33">
        <v>38</v>
      </c>
      <c r="P22" s="33">
        <v>42.1</v>
      </c>
      <c r="Q22" s="33">
        <v>40.799999999999997</v>
      </c>
      <c r="R22" s="33">
        <v>43.5</v>
      </c>
      <c r="S22" s="33">
        <v>45.4</v>
      </c>
      <c r="T22" s="33">
        <v>45.8</v>
      </c>
      <c r="U22" s="34">
        <v>44.3</v>
      </c>
      <c r="V22" s="125">
        <f t="shared" si="5"/>
        <v>0</v>
      </c>
      <c r="W22" s="126">
        <f t="shared" si="4"/>
        <v>0</v>
      </c>
      <c r="X22" s="126">
        <f t="shared" si="4"/>
        <v>0.15059760956175297</v>
      </c>
      <c r="Y22" s="126">
        <f t="shared" si="4"/>
        <v>0.41354581673306773</v>
      </c>
      <c r="Z22" s="126">
        <f t="shared" si="4"/>
        <v>0.76972111553784861</v>
      </c>
      <c r="AA22" s="126">
        <f t="shared" si="4"/>
        <v>0.83426294820717128</v>
      </c>
      <c r="AB22" s="126">
        <f t="shared" si="4"/>
        <v>0.90358565737051777</v>
      </c>
      <c r="AC22" s="126">
        <f t="shared" si="4"/>
        <v>1.0015936254980078</v>
      </c>
      <c r="AD22" s="126">
        <f t="shared" si="4"/>
        <v>0.90597609561752979</v>
      </c>
      <c r="AE22" s="126">
        <f t="shared" si="4"/>
        <v>0.9083665338645418</v>
      </c>
      <c r="AF22" s="126">
        <f t="shared" si="4"/>
        <v>1.0063745019920318</v>
      </c>
      <c r="AG22" s="126">
        <f t="shared" si="4"/>
        <v>0.97529880478087638</v>
      </c>
      <c r="AH22" s="126">
        <f t="shared" si="4"/>
        <v>1.0398406374501992</v>
      </c>
      <c r="AI22" s="126">
        <f t="shared" si="4"/>
        <v>1.0852589641434263</v>
      </c>
      <c r="AJ22" s="126">
        <f t="shared" si="4"/>
        <v>1.0948207171314739</v>
      </c>
      <c r="AK22" s="127">
        <f t="shared" si="4"/>
        <v>1.0589641434262946</v>
      </c>
      <c r="AL22" s="128">
        <v>1.1499999999999999</v>
      </c>
      <c r="AM22" s="203">
        <v>2</v>
      </c>
    </row>
    <row r="23" spans="1:39">
      <c r="A23" s="28" t="s">
        <v>40</v>
      </c>
      <c r="B23" s="98" t="s">
        <v>14</v>
      </c>
      <c r="C23" s="29">
        <v>26</v>
      </c>
      <c r="D23" s="30">
        <v>26</v>
      </c>
      <c r="E23" s="31">
        <v>27</v>
      </c>
      <c r="F23" s="32" t="s">
        <v>13</v>
      </c>
      <c r="G23" s="33" t="s">
        <v>13</v>
      </c>
      <c r="H23" s="33" t="s">
        <v>13</v>
      </c>
      <c r="I23" s="33">
        <v>9.9</v>
      </c>
      <c r="J23" s="33">
        <v>17.5</v>
      </c>
      <c r="K23" s="33">
        <v>20.3</v>
      </c>
      <c r="L23" s="33">
        <v>21.8</v>
      </c>
      <c r="M23" s="33">
        <v>24.6</v>
      </c>
      <c r="N23" s="33">
        <v>23.4</v>
      </c>
      <c r="O23" s="33">
        <v>24.8</v>
      </c>
      <c r="P23" s="33">
        <v>26.2</v>
      </c>
      <c r="Q23" s="33">
        <v>26.2</v>
      </c>
      <c r="R23" s="33">
        <v>27.4</v>
      </c>
      <c r="S23" s="33">
        <v>28.5</v>
      </c>
      <c r="T23" s="33">
        <v>29.5</v>
      </c>
      <c r="U23" s="34">
        <v>27.7</v>
      </c>
      <c r="V23" s="125">
        <f t="shared" si="5"/>
        <v>0</v>
      </c>
      <c r="W23" s="126">
        <f t="shared" si="4"/>
        <v>0</v>
      </c>
      <c r="X23" s="126">
        <f t="shared" si="4"/>
        <v>0</v>
      </c>
      <c r="Y23" s="126">
        <f t="shared" si="4"/>
        <v>0.3759493670886076</v>
      </c>
      <c r="Z23" s="126">
        <f t="shared" si="4"/>
        <v>0.66455696202531644</v>
      </c>
      <c r="AA23" s="126">
        <f t="shared" si="4"/>
        <v>0.7708860759493672</v>
      </c>
      <c r="AB23" s="126">
        <f t="shared" si="4"/>
        <v>0.82784810126582287</v>
      </c>
      <c r="AC23" s="126">
        <f t="shared" si="4"/>
        <v>0.93417721518987351</v>
      </c>
      <c r="AD23" s="126">
        <f t="shared" si="4"/>
        <v>0.88860759493670882</v>
      </c>
      <c r="AE23" s="126">
        <f t="shared" si="4"/>
        <v>0.9417721518987342</v>
      </c>
      <c r="AF23" s="126">
        <f t="shared" si="4"/>
        <v>0.99493670886075947</v>
      </c>
      <c r="AG23" s="126">
        <f t="shared" si="4"/>
        <v>0.99493670886075947</v>
      </c>
      <c r="AH23" s="126">
        <f t="shared" si="4"/>
        <v>1.040506329113924</v>
      </c>
      <c r="AI23" s="126">
        <f t="shared" si="4"/>
        <v>1.0822784810126582</v>
      </c>
      <c r="AJ23" s="126">
        <f t="shared" si="4"/>
        <v>1.120253164556962</v>
      </c>
      <c r="AK23" s="127">
        <f t="shared" si="4"/>
        <v>1.0518987341772152</v>
      </c>
      <c r="AL23" s="128">
        <v>1.2</v>
      </c>
      <c r="AM23" s="203">
        <v>0.5</v>
      </c>
    </row>
    <row r="24" spans="1:39">
      <c r="A24" s="28" t="s">
        <v>41</v>
      </c>
      <c r="B24" s="98" t="s">
        <v>14</v>
      </c>
      <c r="C24" s="29">
        <v>18</v>
      </c>
      <c r="D24" s="30">
        <v>17.5</v>
      </c>
      <c r="E24" s="31">
        <v>18</v>
      </c>
      <c r="F24" s="32" t="s">
        <v>13</v>
      </c>
      <c r="G24" s="33" t="s">
        <v>13</v>
      </c>
      <c r="H24" s="33" t="s">
        <v>13</v>
      </c>
      <c r="I24" s="33">
        <v>6.7</v>
      </c>
      <c r="J24" s="33">
        <v>14.2</v>
      </c>
      <c r="K24" s="33">
        <v>16</v>
      </c>
      <c r="L24" s="33">
        <v>17.5</v>
      </c>
      <c r="M24" s="33">
        <v>18.899999999999999</v>
      </c>
      <c r="N24" s="33">
        <v>16</v>
      </c>
      <c r="O24" s="33">
        <v>16</v>
      </c>
      <c r="P24" s="33">
        <v>18.2</v>
      </c>
      <c r="Q24" s="33">
        <v>17.5</v>
      </c>
      <c r="R24" s="33">
        <v>18.899999999999999</v>
      </c>
      <c r="S24" s="33">
        <v>18.899999999999999</v>
      </c>
      <c r="T24" s="33">
        <v>19.600000000000001</v>
      </c>
      <c r="U24" s="34">
        <v>18.8</v>
      </c>
      <c r="V24" s="125">
        <f t="shared" si="5"/>
        <v>0</v>
      </c>
      <c r="W24" s="126">
        <f t="shared" si="4"/>
        <v>0</v>
      </c>
      <c r="X24" s="126">
        <f t="shared" si="4"/>
        <v>0</v>
      </c>
      <c r="Y24" s="126">
        <f t="shared" si="4"/>
        <v>0.37570093457943926</v>
      </c>
      <c r="Z24" s="126">
        <f t="shared" si="4"/>
        <v>0.79626168224299065</v>
      </c>
      <c r="AA24" s="126">
        <f t="shared" si="4"/>
        <v>0.89719626168224309</v>
      </c>
      <c r="AB24" s="126">
        <f t="shared" si="4"/>
        <v>0.98130841121495338</v>
      </c>
      <c r="AC24" s="126">
        <f t="shared" si="4"/>
        <v>1.0598130841121496</v>
      </c>
      <c r="AD24" s="126">
        <f t="shared" si="4"/>
        <v>0.89719626168224309</v>
      </c>
      <c r="AE24" s="126">
        <f t="shared" si="4"/>
        <v>0.89719626168224309</v>
      </c>
      <c r="AF24" s="126">
        <f t="shared" si="4"/>
        <v>1.0205607476635514</v>
      </c>
      <c r="AG24" s="126">
        <f t="shared" si="4"/>
        <v>0.98130841121495338</v>
      </c>
      <c r="AH24" s="126">
        <f t="shared" si="4"/>
        <v>1.0598130841121496</v>
      </c>
      <c r="AI24" s="126">
        <f t="shared" si="4"/>
        <v>1.0598130841121496</v>
      </c>
      <c r="AJ24" s="126">
        <f t="shared" si="4"/>
        <v>1.0990654205607477</v>
      </c>
      <c r="AK24" s="127">
        <f t="shared" si="4"/>
        <v>1.0542056074766357</v>
      </c>
      <c r="AL24" s="128">
        <v>1.1499999999999999</v>
      </c>
      <c r="AM24" s="203">
        <v>100</v>
      </c>
    </row>
    <row r="25" spans="1:39">
      <c r="A25" s="28" t="s">
        <v>42</v>
      </c>
      <c r="B25" s="98" t="s">
        <v>14</v>
      </c>
      <c r="C25" s="29">
        <v>58.5</v>
      </c>
      <c r="D25" s="30">
        <v>59</v>
      </c>
      <c r="E25" s="31">
        <v>59</v>
      </c>
      <c r="F25" s="32" t="s">
        <v>13</v>
      </c>
      <c r="G25" s="33" t="s">
        <v>13</v>
      </c>
      <c r="H25" s="33" t="s">
        <v>13</v>
      </c>
      <c r="I25" s="33">
        <v>25</v>
      </c>
      <c r="J25" s="33">
        <v>47.3</v>
      </c>
      <c r="K25" s="33">
        <v>51.6</v>
      </c>
      <c r="L25" s="33">
        <v>56</v>
      </c>
      <c r="M25" s="33">
        <v>61.6</v>
      </c>
      <c r="N25" s="33">
        <v>50.5</v>
      </c>
      <c r="O25" s="33">
        <v>52</v>
      </c>
      <c r="P25" s="33">
        <v>60.5</v>
      </c>
      <c r="Q25" s="33">
        <v>56.3</v>
      </c>
      <c r="R25" s="33">
        <v>60.5</v>
      </c>
      <c r="S25" s="33">
        <v>64.599999999999994</v>
      </c>
      <c r="T25" s="33">
        <v>64.400000000000006</v>
      </c>
      <c r="U25" s="34">
        <v>61.3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0.42492917847025496</v>
      </c>
      <c r="Z25" s="126">
        <f t="shared" si="4"/>
        <v>0.80396600566572229</v>
      </c>
      <c r="AA25" s="126">
        <f t="shared" si="4"/>
        <v>0.87705382436260626</v>
      </c>
      <c r="AB25" s="126">
        <f t="shared" si="4"/>
        <v>0.95184135977337103</v>
      </c>
      <c r="AC25" s="126">
        <f t="shared" si="4"/>
        <v>1.0470254957507081</v>
      </c>
      <c r="AD25" s="126">
        <f t="shared" si="4"/>
        <v>0.85835694050991496</v>
      </c>
      <c r="AE25" s="126">
        <f t="shared" si="4"/>
        <v>0.88385269121813026</v>
      </c>
      <c r="AF25" s="126">
        <f t="shared" si="4"/>
        <v>1.0283286118980171</v>
      </c>
      <c r="AG25" s="126">
        <f t="shared" si="4"/>
        <v>0.95694050991501411</v>
      </c>
      <c r="AH25" s="126">
        <f t="shared" si="4"/>
        <v>1.0283286118980171</v>
      </c>
      <c r="AI25" s="126">
        <f t="shared" si="4"/>
        <v>1.0980169971671387</v>
      </c>
      <c r="AJ25" s="126">
        <f t="shared" si="4"/>
        <v>1.0946175637393769</v>
      </c>
      <c r="AK25" s="127">
        <f t="shared" si="4"/>
        <v>1.0419263456090651</v>
      </c>
      <c r="AL25" s="128">
        <v>1.1399999999999999</v>
      </c>
      <c r="AM25" s="203">
        <v>2</v>
      </c>
    </row>
    <row r="26" spans="1:39">
      <c r="A26" s="28" t="s">
        <v>43</v>
      </c>
      <c r="B26" s="98" t="s">
        <v>14</v>
      </c>
      <c r="C26" s="29">
        <v>19.5</v>
      </c>
      <c r="D26" s="30">
        <v>20</v>
      </c>
      <c r="E26" s="31">
        <v>20</v>
      </c>
      <c r="F26" s="32" t="s">
        <v>13</v>
      </c>
      <c r="G26" s="33" t="s">
        <v>13</v>
      </c>
      <c r="H26" s="33" t="s">
        <v>13</v>
      </c>
      <c r="I26" s="33">
        <v>5.8</v>
      </c>
      <c r="J26" s="33">
        <v>13.3</v>
      </c>
      <c r="K26" s="33">
        <v>15.4</v>
      </c>
      <c r="L26" s="33">
        <v>17</v>
      </c>
      <c r="M26" s="33">
        <v>20.5</v>
      </c>
      <c r="N26" s="33">
        <v>16.899999999999999</v>
      </c>
      <c r="O26" s="33">
        <v>17.100000000000001</v>
      </c>
      <c r="P26" s="33">
        <v>20.6</v>
      </c>
      <c r="Q26" s="33">
        <v>18.899999999999999</v>
      </c>
      <c r="R26" s="33">
        <v>20.6</v>
      </c>
      <c r="S26" s="33">
        <v>22.2</v>
      </c>
      <c r="T26" s="33">
        <v>22</v>
      </c>
      <c r="U26" s="34">
        <v>21.8</v>
      </c>
      <c r="V26" s="125">
        <f t="shared" si="5"/>
        <v>0</v>
      </c>
      <c r="W26" s="126">
        <f t="shared" si="4"/>
        <v>0</v>
      </c>
      <c r="X26" s="126">
        <f t="shared" si="4"/>
        <v>0</v>
      </c>
      <c r="Y26" s="126">
        <f t="shared" si="4"/>
        <v>0.29243697478991598</v>
      </c>
      <c r="Z26" s="126">
        <f t="shared" si="4"/>
        <v>0.67058823529411771</v>
      </c>
      <c r="AA26" s="126">
        <f t="shared" si="4"/>
        <v>0.77647058823529413</v>
      </c>
      <c r="AB26" s="126">
        <f t="shared" si="4"/>
        <v>0.85714285714285721</v>
      </c>
      <c r="AC26" s="126">
        <f t="shared" si="4"/>
        <v>1.0336134453781514</v>
      </c>
      <c r="AD26" s="126">
        <f t="shared" si="4"/>
        <v>0.85210084033613442</v>
      </c>
      <c r="AE26" s="126">
        <f t="shared" si="4"/>
        <v>0.86218487394957999</v>
      </c>
      <c r="AF26" s="126">
        <f t="shared" si="4"/>
        <v>1.038655462184874</v>
      </c>
      <c r="AG26" s="126">
        <f t="shared" si="4"/>
        <v>0.95294117647058818</v>
      </c>
      <c r="AH26" s="126">
        <f t="shared" si="4"/>
        <v>1.038655462184874</v>
      </c>
      <c r="AI26" s="126">
        <f t="shared" si="4"/>
        <v>1.119327731092437</v>
      </c>
      <c r="AJ26" s="126">
        <f t="shared" si="4"/>
        <v>1.1092436974789917</v>
      </c>
      <c r="AK26" s="127">
        <f t="shared" si="4"/>
        <v>1.0991596638655463</v>
      </c>
      <c r="AL26" s="128">
        <v>1.25</v>
      </c>
      <c r="AM26" s="203">
        <v>10</v>
      </c>
    </row>
    <row r="27" spans="1:39">
      <c r="A27" s="28" t="s">
        <v>44</v>
      </c>
      <c r="B27" s="98" t="s">
        <v>14</v>
      </c>
      <c r="C27" s="29">
        <v>12</v>
      </c>
      <c r="D27" s="30">
        <v>11</v>
      </c>
      <c r="E27" s="31">
        <v>12</v>
      </c>
      <c r="F27" s="32" t="s">
        <v>13</v>
      </c>
      <c r="G27" s="33" t="s">
        <v>13</v>
      </c>
      <c r="H27" s="33" t="s">
        <v>13</v>
      </c>
      <c r="I27" s="33" t="s">
        <v>13</v>
      </c>
      <c r="J27" s="33">
        <v>6.2</v>
      </c>
      <c r="K27" s="33">
        <v>7.1</v>
      </c>
      <c r="L27" s="33">
        <v>7.9</v>
      </c>
      <c r="M27" s="33">
        <v>9</v>
      </c>
      <c r="N27" s="33">
        <v>8.8000000000000007</v>
      </c>
      <c r="O27" s="33">
        <v>9.1</v>
      </c>
      <c r="P27" s="33">
        <v>10</v>
      </c>
      <c r="Q27" s="33">
        <v>9.9</v>
      </c>
      <c r="R27" s="33">
        <v>10.7</v>
      </c>
      <c r="S27" s="33">
        <v>11.1</v>
      </c>
      <c r="T27" s="33">
        <v>12</v>
      </c>
      <c r="U27" s="34">
        <v>11.4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</v>
      </c>
      <c r="Z27" s="126">
        <f t="shared" si="4"/>
        <v>0.53142857142857147</v>
      </c>
      <c r="AA27" s="126">
        <f t="shared" si="4"/>
        <v>0.60857142857142854</v>
      </c>
      <c r="AB27" s="126">
        <f t="shared" si="4"/>
        <v>0.67714285714285716</v>
      </c>
      <c r="AC27" s="126">
        <f t="shared" si="4"/>
        <v>0.77142857142857146</v>
      </c>
      <c r="AD27" s="126">
        <f t="shared" si="4"/>
        <v>0.75428571428571434</v>
      </c>
      <c r="AE27" s="126">
        <f t="shared" si="4"/>
        <v>0.78</v>
      </c>
      <c r="AF27" s="126">
        <f t="shared" si="4"/>
        <v>0.85714285714285721</v>
      </c>
      <c r="AG27" s="126">
        <f t="shared" si="4"/>
        <v>0.84857142857142864</v>
      </c>
      <c r="AH27" s="126">
        <f t="shared" si="4"/>
        <v>0.91714285714285715</v>
      </c>
      <c r="AI27" s="126">
        <f t="shared" si="4"/>
        <v>0.9514285714285714</v>
      </c>
      <c r="AJ27" s="126">
        <f t="shared" si="4"/>
        <v>1.0285714285714287</v>
      </c>
      <c r="AK27" s="127">
        <f t="shared" si="4"/>
        <v>0.9771428571428572</v>
      </c>
      <c r="AL27" s="128">
        <v>1.3</v>
      </c>
      <c r="AM27" s="203">
        <v>0.03</v>
      </c>
    </row>
    <row r="28" spans="1:39">
      <c r="A28" s="28" t="s">
        <v>45</v>
      </c>
      <c r="B28" s="98" t="s">
        <v>14</v>
      </c>
      <c r="C28" s="29">
        <v>8.9</v>
      </c>
      <c r="D28" s="30">
        <v>9.1</v>
      </c>
      <c r="E28" s="31">
        <v>9.1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6.7</v>
      </c>
      <c r="K28" s="33">
        <v>7.2</v>
      </c>
      <c r="L28" s="33">
        <v>7.8</v>
      </c>
      <c r="M28" s="33">
        <v>8.6</v>
      </c>
      <c r="N28" s="33">
        <v>8.1</v>
      </c>
      <c r="O28" s="33">
        <v>8.3000000000000007</v>
      </c>
      <c r="P28" s="33">
        <v>9.1</v>
      </c>
      <c r="Q28" s="33">
        <v>8.9</v>
      </c>
      <c r="R28" s="33">
        <v>9.3000000000000007</v>
      </c>
      <c r="S28" s="33">
        <v>9.4</v>
      </c>
      <c r="T28" s="33">
        <v>9.6999999999999993</v>
      </c>
      <c r="U28" s="34">
        <v>9.4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0.7416974169741698</v>
      </c>
      <c r="AA28" s="126">
        <f t="shared" si="4"/>
        <v>0.79704797047970488</v>
      </c>
      <c r="AB28" s="126">
        <f t="shared" si="4"/>
        <v>0.86346863468634683</v>
      </c>
      <c r="AC28" s="126">
        <f t="shared" si="4"/>
        <v>0.95202952029520294</v>
      </c>
      <c r="AD28" s="126">
        <f t="shared" si="4"/>
        <v>0.89667896678966785</v>
      </c>
      <c r="AE28" s="126">
        <f t="shared" si="4"/>
        <v>0.91881918819188202</v>
      </c>
      <c r="AF28" s="126">
        <f t="shared" si="4"/>
        <v>1.0073800738007379</v>
      </c>
      <c r="AG28" s="126">
        <f t="shared" si="4"/>
        <v>0.98523985239852407</v>
      </c>
      <c r="AH28" s="126">
        <f t="shared" si="4"/>
        <v>1.0295202952029521</v>
      </c>
      <c r="AI28" s="126">
        <f t="shared" si="4"/>
        <v>1.0405904059040592</v>
      </c>
      <c r="AJ28" s="126">
        <f t="shared" si="4"/>
        <v>1.07380073800738</v>
      </c>
      <c r="AK28" s="127">
        <f t="shared" si="4"/>
        <v>1.0405904059040592</v>
      </c>
      <c r="AL28" s="128">
        <v>1.1200000000000001</v>
      </c>
      <c r="AM28" s="203">
        <v>0.4</v>
      </c>
    </row>
    <row r="29" spans="1:39" ht="15.75" thickBot="1">
      <c r="A29" s="28" t="s">
        <v>46</v>
      </c>
      <c r="B29" s="98" t="s">
        <v>14</v>
      </c>
      <c r="C29" s="29">
        <v>14</v>
      </c>
      <c r="D29" s="30">
        <v>14</v>
      </c>
      <c r="E29" s="31">
        <v>14</v>
      </c>
      <c r="F29" s="32" t="s">
        <v>13</v>
      </c>
      <c r="G29" s="33" t="s">
        <v>13</v>
      </c>
      <c r="H29" s="33" t="s">
        <v>13</v>
      </c>
      <c r="I29" s="33">
        <v>6</v>
      </c>
      <c r="J29" s="33">
        <v>11.2</v>
      </c>
      <c r="K29" s="33">
        <v>12.2</v>
      </c>
      <c r="L29" s="33">
        <v>13.1</v>
      </c>
      <c r="M29" s="33">
        <v>14.8</v>
      </c>
      <c r="N29" s="33">
        <v>12.3</v>
      </c>
      <c r="O29" s="33">
        <v>12.7</v>
      </c>
      <c r="P29" s="33">
        <v>13.6</v>
      </c>
      <c r="Q29" s="33">
        <v>13.6</v>
      </c>
      <c r="R29" s="33">
        <v>14.3</v>
      </c>
      <c r="S29" s="33">
        <v>15</v>
      </c>
      <c r="T29" s="33">
        <v>14.9</v>
      </c>
      <c r="U29" s="34">
        <v>14.8</v>
      </c>
      <c r="V29" s="129">
        <f t="shared" si="5"/>
        <v>0</v>
      </c>
      <c r="W29" s="130">
        <f t="shared" si="4"/>
        <v>0</v>
      </c>
      <c r="X29" s="130">
        <f t="shared" si="4"/>
        <v>0</v>
      </c>
      <c r="Y29" s="130">
        <f t="shared" si="4"/>
        <v>0.42857142857142855</v>
      </c>
      <c r="Z29" s="130">
        <f t="shared" si="4"/>
        <v>0.79999999999999993</v>
      </c>
      <c r="AA29" s="130">
        <f t="shared" si="4"/>
        <v>0.87142857142857133</v>
      </c>
      <c r="AB29" s="130">
        <f t="shared" si="4"/>
        <v>0.93571428571428572</v>
      </c>
      <c r="AC29" s="130">
        <f t="shared" si="4"/>
        <v>1.0571428571428572</v>
      </c>
      <c r="AD29" s="130">
        <f t="shared" si="4"/>
        <v>0.87857142857142867</v>
      </c>
      <c r="AE29" s="130">
        <f t="shared" si="4"/>
        <v>0.90714285714285714</v>
      </c>
      <c r="AF29" s="130">
        <f t="shared" si="4"/>
        <v>0.97142857142857142</v>
      </c>
      <c r="AG29" s="130">
        <f t="shared" si="4"/>
        <v>0.97142857142857142</v>
      </c>
      <c r="AH29" s="130">
        <f t="shared" si="4"/>
        <v>1.0214285714285716</v>
      </c>
      <c r="AI29" s="130">
        <f t="shared" si="4"/>
        <v>1.0714285714285714</v>
      </c>
      <c r="AJ29" s="130">
        <f t="shared" si="4"/>
        <v>1.0642857142857143</v>
      </c>
      <c r="AK29" s="131">
        <f t="shared" si="4"/>
        <v>1.0571428571428572</v>
      </c>
      <c r="AL29" s="132">
        <v>1.1399999999999999</v>
      </c>
      <c r="AM29" s="203">
        <v>2</v>
      </c>
    </row>
    <row r="30" spans="1:39" s="19" customFormat="1" ht="15.75" thickBot="1">
      <c r="A30" s="35" t="s">
        <v>15</v>
      </c>
      <c r="B30" s="99" t="s">
        <v>16</v>
      </c>
      <c r="C30" s="36">
        <v>210</v>
      </c>
      <c r="D30" s="37">
        <v>410</v>
      </c>
      <c r="E30" s="38">
        <v>600</v>
      </c>
      <c r="F30" s="39">
        <v>61.5</v>
      </c>
      <c r="G30" s="40">
        <v>86.5</v>
      </c>
      <c r="H30" s="40">
        <v>121.5</v>
      </c>
      <c r="I30" s="40">
        <v>141.5</v>
      </c>
      <c r="J30" s="40">
        <v>171.5</v>
      </c>
      <c r="K30" s="40">
        <v>191.5</v>
      </c>
      <c r="L30" s="40">
        <v>231.5</v>
      </c>
      <c r="M30" s="40">
        <v>261.5</v>
      </c>
      <c r="N30" s="40">
        <v>281.5</v>
      </c>
      <c r="O30" s="40">
        <v>311.5</v>
      </c>
      <c r="P30" s="40">
        <v>341.5</v>
      </c>
      <c r="Q30" s="40">
        <v>391.5</v>
      </c>
      <c r="R30" s="40">
        <v>431.5</v>
      </c>
      <c r="S30" s="40">
        <v>501.5</v>
      </c>
      <c r="T30" s="40">
        <v>551.5</v>
      </c>
      <c r="U30" s="41">
        <v>600</v>
      </c>
      <c r="V30" s="36">
        <f>F30</f>
        <v>61.5</v>
      </c>
      <c r="W30" s="37">
        <f t="shared" ref="W30:AK30" si="6">G30</f>
        <v>86.5</v>
      </c>
      <c r="X30" s="37">
        <f t="shared" si="6"/>
        <v>121.5</v>
      </c>
      <c r="Y30" s="37">
        <f t="shared" si="6"/>
        <v>141.5</v>
      </c>
      <c r="Z30" s="37">
        <f t="shared" si="6"/>
        <v>171.5</v>
      </c>
      <c r="AA30" s="37">
        <f t="shared" si="6"/>
        <v>191.5</v>
      </c>
      <c r="AB30" s="37">
        <f t="shared" si="6"/>
        <v>231.5</v>
      </c>
      <c r="AC30" s="37">
        <f t="shared" si="6"/>
        <v>261.5</v>
      </c>
      <c r="AD30" s="37">
        <f t="shared" si="6"/>
        <v>281.5</v>
      </c>
      <c r="AE30" s="37">
        <f t="shared" si="6"/>
        <v>311.5</v>
      </c>
      <c r="AF30" s="37">
        <f t="shared" si="6"/>
        <v>341.5</v>
      </c>
      <c r="AG30" s="37">
        <f t="shared" si="6"/>
        <v>391.5</v>
      </c>
      <c r="AH30" s="37">
        <f t="shared" si="6"/>
        <v>431.5</v>
      </c>
      <c r="AI30" s="37">
        <f t="shared" si="6"/>
        <v>501.5</v>
      </c>
      <c r="AJ30" s="37">
        <f t="shared" si="6"/>
        <v>551.5</v>
      </c>
      <c r="AK30" s="38">
        <f t="shared" si="6"/>
        <v>600</v>
      </c>
      <c r="AL30" s="133"/>
      <c r="AM30" s="206"/>
    </row>
    <row r="31" spans="1:39">
      <c r="A31" s="42" t="s">
        <v>0</v>
      </c>
      <c r="B31" s="100" t="s">
        <v>14</v>
      </c>
      <c r="C31" s="43">
        <v>250.8</v>
      </c>
      <c r="D31" s="44">
        <v>258.5</v>
      </c>
      <c r="E31" s="45">
        <v>246.5</v>
      </c>
      <c r="F31" s="46" t="s">
        <v>13</v>
      </c>
      <c r="G31" s="47" t="s">
        <v>13</v>
      </c>
      <c r="H31" s="47">
        <v>29.7</v>
      </c>
      <c r="I31" s="47">
        <v>68.599999999999994</v>
      </c>
      <c r="J31" s="47">
        <v>111.6</v>
      </c>
      <c r="K31" s="47">
        <v>135.9</v>
      </c>
      <c r="L31" s="47">
        <v>168.8</v>
      </c>
      <c r="M31" s="47">
        <v>186.4</v>
      </c>
      <c r="N31" s="47">
        <v>194.3</v>
      </c>
      <c r="O31" s="47">
        <v>208.9</v>
      </c>
      <c r="P31" s="47">
        <v>203.1</v>
      </c>
      <c r="Q31" s="47">
        <v>232</v>
      </c>
      <c r="R31" s="47">
        <v>243.4</v>
      </c>
      <c r="S31" s="47">
        <v>242.8</v>
      </c>
      <c r="T31" s="47">
        <v>245.9</v>
      </c>
      <c r="U31" s="48">
        <v>251.4</v>
      </c>
      <c r="V31" s="134">
        <f>IF(F31="&lt;5",0,F31/AVERAGE($C31:$E31))</f>
        <v>0</v>
      </c>
      <c r="W31" s="135">
        <f t="shared" ref="W31:AK43" si="7">IF(G31="&lt;5",0,G31/AVERAGE($C31:$E31))</f>
        <v>0</v>
      </c>
      <c r="X31" s="135">
        <f t="shared" si="7"/>
        <v>0.11788833024609686</v>
      </c>
      <c r="Y31" s="135">
        <f t="shared" si="7"/>
        <v>0.27229425774014288</v>
      </c>
      <c r="Z31" s="135">
        <f t="shared" si="7"/>
        <v>0.44297433183381851</v>
      </c>
      <c r="AA31" s="135">
        <f t="shared" si="7"/>
        <v>0.53942842021698867</v>
      </c>
      <c r="AB31" s="135">
        <f t="shared" si="7"/>
        <v>0.67001852341889401</v>
      </c>
      <c r="AC31" s="135">
        <f t="shared" si="7"/>
        <v>0.73987827467584022</v>
      </c>
      <c r="AD31" s="135">
        <f t="shared" si="7"/>
        <v>0.77123577666049237</v>
      </c>
      <c r="AE31" s="135">
        <f t="shared" si="7"/>
        <v>0.82918761577136824</v>
      </c>
      <c r="AF31" s="135">
        <f t="shared" si="7"/>
        <v>0.80616565228896542</v>
      </c>
      <c r="AG31" s="135">
        <f t="shared" si="7"/>
        <v>0.92087853929611019</v>
      </c>
      <c r="AH31" s="135">
        <f t="shared" si="7"/>
        <v>0.96612860545117762</v>
      </c>
      <c r="AI31" s="135">
        <f t="shared" si="7"/>
        <v>0.96374702302196358</v>
      </c>
      <c r="AJ31" s="135">
        <f t="shared" si="7"/>
        <v>0.97605186557290302</v>
      </c>
      <c r="AK31" s="136">
        <f t="shared" si="7"/>
        <v>0.99788303784069876</v>
      </c>
      <c r="AL31" s="137">
        <v>1.6</v>
      </c>
      <c r="AM31" s="208">
        <v>0.1</v>
      </c>
    </row>
    <row r="32" spans="1:39">
      <c r="A32" s="42" t="s">
        <v>1</v>
      </c>
      <c r="B32" s="100" t="s">
        <v>14</v>
      </c>
      <c r="C32" s="43">
        <v>204.5</v>
      </c>
      <c r="D32" s="44">
        <v>215.2</v>
      </c>
      <c r="E32" s="45">
        <v>206.5</v>
      </c>
      <c r="F32" s="46" t="s">
        <v>13</v>
      </c>
      <c r="G32" s="47" t="s">
        <v>13</v>
      </c>
      <c r="H32" s="47">
        <v>11.7</v>
      </c>
      <c r="I32" s="47">
        <v>31.1</v>
      </c>
      <c r="J32" s="47">
        <v>56.4</v>
      </c>
      <c r="K32" s="47">
        <v>73.7</v>
      </c>
      <c r="L32" s="47">
        <v>99.6</v>
      </c>
      <c r="M32" s="47">
        <v>113.7</v>
      </c>
      <c r="N32" s="47">
        <v>120.6</v>
      </c>
      <c r="O32" s="47">
        <v>134.30000000000001</v>
      </c>
      <c r="P32" s="47">
        <v>136.19999999999999</v>
      </c>
      <c r="Q32" s="47">
        <v>166</v>
      </c>
      <c r="R32" s="47">
        <v>183.9</v>
      </c>
      <c r="S32" s="47">
        <v>193.4</v>
      </c>
      <c r="T32" s="47">
        <v>201.9</v>
      </c>
      <c r="U32" s="48">
        <v>210.1</v>
      </c>
      <c r="V32" s="134">
        <f t="shared" ref="V32:V43" si="8">IF(F32="&lt;5",0,F32/AVERAGE($C32:$E32))</f>
        <v>0</v>
      </c>
      <c r="W32" s="135">
        <f t="shared" si="7"/>
        <v>0</v>
      </c>
      <c r="X32" s="135">
        <f t="shared" si="7"/>
        <v>5.6052379431491529E-2</v>
      </c>
      <c r="Y32" s="135">
        <f t="shared" si="7"/>
        <v>0.14899393165122962</v>
      </c>
      <c r="Z32" s="135">
        <f t="shared" si="7"/>
        <v>0.27020121366975403</v>
      </c>
      <c r="AA32" s="135">
        <f t="shared" si="7"/>
        <v>0.35308208240178857</v>
      </c>
      <c r="AB32" s="135">
        <f t="shared" si="7"/>
        <v>0.47716384541679968</v>
      </c>
      <c r="AC32" s="135">
        <f t="shared" si="7"/>
        <v>0.54471414883423819</v>
      </c>
      <c r="AD32" s="135">
        <f t="shared" si="7"/>
        <v>0.57777068029383571</v>
      </c>
      <c r="AE32" s="135">
        <f t="shared" si="7"/>
        <v>0.64340466304694988</v>
      </c>
      <c r="AF32" s="135">
        <f t="shared" si="7"/>
        <v>0.65250718620249115</v>
      </c>
      <c r="AG32" s="135">
        <f t="shared" si="7"/>
        <v>0.79527307569466621</v>
      </c>
      <c r="AH32" s="135">
        <f t="shared" si="7"/>
        <v>0.88102842542318749</v>
      </c>
      <c r="AI32" s="135">
        <f t="shared" si="7"/>
        <v>0.9265410412008942</v>
      </c>
      <c r="AJ32" s="135">
        <f t="shared" si="7"/>
        <v>0.96726285531778977</v>
      </c>
      <c r="AK32" s="136">
        <f t="shared" si="7"/>
        <v>1.006547428936442</v>
      </c>
      <c r="AL32" s="137">
        <v>2</v>
      </c>
      <c r="AM32" s="208">
        <v>0.08</v>
      </c>
    </row>
    <row r="33" spans="1:39">
      <c r="A33" s="42" t="s">
        <v>2</v>
      </c>
      <c r="B33" s="100" t="s">
        <v>14</v>
      </c>
      <c r="C33" s="43">
        <v>83</v>
      </c>
      <c r="D33" s="44">
        <v>89</v>
      </c>
      <c r="E33" s="45">
        <v>86.2</v>
      </c>
      <c r="F33" s="46" t="s">
        <v>13</v>
      </c>
      <c r="G33" s="47" t="s">
        <v>13</v>
      </c>
      <c r="H33" s="47" t="s">
        <v>13</v>
      </c>
      <c r="I33" s="47">
        <v>5.4</v>
      </c>
      <c r="J33" s="47">
        <v>11.4</v>
      </c>
      <c r="K33" s="47">
        <v>16.100000000000001</v>
      </c>
      <c r="L33" s="47">
        <v>24.2</v>
      </c>
      <c r="M33" s="47">
        <v>29.5</v>
      </c>
      <c r="N33" s="47">
        <v>31.5</v>
      </c>
      <c r="O33" s="47">
        <v>36.799999999999997</v>
      </c>
      <c r="P33" s="47">
        <v>37.9</v>
      </c>
      <c r="Q33" s="47">
        <v>47.4</v>
      </c>
      <c r="R33" s="47">
        <v>54.7</v>
      </c>
      <c r="S33" s="47">
        <v>60.1</v>
      </c>
      <c r="T33" s="47">
        <v>63.9</v>
      </c>
      <c r="U33" s="48">
        <v>67.400000000000006</v>
      </c>
      <c r="V33" s="134">
        <f t="shared" si="8"/>
        <v>0</v>
      </c>
      <c r="W33" s="135">
        <f t="shared" si="7"/>
        <v>0</v>
      </c>
      <c r="X33" s="135">
        <f t="shared" si="7"/>
        <v>0</v>
      </c>
      <c r="Y33" s="135">
        <f t="shared" si="7"/>
        <v>6.2742060418280413E-2</v>
      </c>
      <c r="Z33" s="135">
        <f t="shared" si="7"/>
        <v>0.13245546088303642</v>
      </c>
      <c r="AA33" s="135">
        <f t="shared" si="7"/>
        <v>0.18706429124709531</v>
      </c>
      <c r="AB33" s="135">
        <f t="shared" si="7"/>
        <v>0.28117738187451591</v>
      </c>
      <c r="AC33" s="135">
        <f t="shared" si="7"/>
        <v>0.34275755228505034</v>
      </c>
      <c r="AD33" s="135">
        <f t="shared" si="7"/>
        <v>0.36599535243996906</v>
      </c>
      <c r="AE33" s="135">
        <f t="shared" si="7"/>
        <v>0.42757552285050349</v>
      </c>
      <c r="AF33" s="135">
        <f t="shared" si="7"/>
        <v>0.44035631293570876</v>
      </c>
      <c r="AG33" s="135">
        <f t="shared" si="7"/>
        <v>0.55073586367157246</v>
      </c>
      <c r="AH33" s="135">
        <f t="shared" si="7"/>
        <v>0.63555383423702561</v>
      </c>
      <c r="AI33" s="135">
        <f t="shared" si="7"/>
        <v>0.69829589465530606</v>
      </c>
      <c r="AJ33" s="135">
        <f t="shared" si="7"/>
        <v>0.74244771494965145</v>
      </c>
      <c r="AK33" s="136">
        <f t="shared" si="7"/>
        <v>0.78311386522075921</v>
      </c>
      <c r="AL33" s="137">
        <v>2.9</v>
      </c>
      <c r="AM33" s="208">
        <v>0.05</v>
      </c>
    </row>
    <row r="34" spans="1:39">
      <c r="A34" s="42" t="s">
        <v>3</v>
      </c>
      <c r="B34" s="100" t="s">
        <v>14</v>
      </c>
      <c r="C34" s="43">
        <v>433.7</v>
      </c>
      <c r="D34" s="44">
        <v>467</v>
      </c>
      <c r="E34" s="45">
        <v>450.3</v>
      </c>
      <c r="F34" s="46" t="s">
        <v>13</v>
      </c>
      <c r="G34" s="47" t="s">
        <v>13</v>
      </c>
      <c r="H34" s="47">
        <v>8.3000000000000007</v>
      </c>
      <c r="I34" s="47">
        <v>26.4</v>
      </c>
      <c r="J34" s="47">
        <v>54.6</v>
      </c>
      <c r="K34" s="47">
        <v>76.7</v>
      </c>
      <c r="L34" s="47">
        <v>116.1</v>
      </c>
      <c r="M34" s="47">
        <v>141.19999999999999</v>
      </c>
      <c r="N34" s="47">
        <v>151.6</v>
      </c>
      <c r="O34" s="47">
        <v>161.1</v>
      </c>
      <c r="P34" s="47">
        <v>168.1</v>
      </c>
      <c r="Q34" s="47">
        <v>217.6</v>
      </c>
      <c r="R34" s="47">
        <v>257.10000000000002</v>
      </c>
      <c r="S34" s="47">
        <v>288.10000000000002</v>
      </c>
      <c r="T34" s="47">
        <v>307.60000000000002</v>
      </c>
      <c r="U34" s="48">
        <v>326.8</v>
      </c>
      <c r="V34" s="134">
        <f t="shared" si="8"/>
        <v>0</v>
      </c>
      <c r="W34" s="135">
        <f t="shared" si="7"/>
        <v>0</v>
      </c>
      <c r="X34" s="135">
        <f t="shared" si="7"/>
        <v>1.8430792005921542E-2</v>
      </c>
      <c r="Y34" s="135">
        <f t="shared" si="7"/>
        <v>5.8623242042931165E-2</v>
      </c>
      <c r="Z34" s="135">
        <f t="shared" si="7"/>
        <v>0.12124352331606218</v>
      </c>
      <c r="AA34" s="135">
        <f t="shared" si="7"/>
        <v>0.17031828275351593</v>
      </c>
      <c r="AB34" s="135">
        <f t="shared" si="7"/>
        <v>0.25780903034789043</v>
      </c>
      <c r="AC34" s="135">
        <f t="shared" si="7"/>
        <v>0.31354552183567724</v>
      </c>
      <c r="AD34" s="135">
        <f t="shared" si="7"/>
        <v>0.33663952627683197</v>
      </c>
      <c r="AE34" s="135">
        <f t="shared" si="7"/>
        <v>0.35773501110288675</v>
      </c>
      <c r="AF34" s="135">
        <f t="shared" si="7"/>
        <v>0.37327905255366395</v>
      </c>
      <c r="AG34" s="135">
        <f t="shared" si="7"/>
        <v>0.48319763138415989</v>
      </c>
      <c r="AH34" s="135">
        <f t="shared" si="7"/>
        <v>0.57091043671354558</v>
      </c>
      <c r="AI34" s="135">
        <f t="shared" si="7"/>
        <v>0.63974833456698754</v>
      </c>
      <c r="AJ34" s="135">
        <f t="shared" si="7"/>
        <v>0.68304959289415257</v>
      </c>
      <c r="AK34" s="136">
        <f t="shared" si="7"/>
        <v>0.72568467801628433</v>
      </c>
      <c r="AL34" s="137">
        <v>3.2</v>
      </c>
      <c r="AM34" s="208">
        <v>0.04</v>
      </c>
    </row>
    <row r="35" spans="1:39">
      <c r="A35" s="42" t="s">
        <v>4</v>
      </c>
      <c r="B35" s="100" t="s">
        <v>14</v>
      </c>
      <c r="C35" s="43">
        <v>384.4</v>
      </c>
      <c r="D35" s="44">
        <v>409.3</v>
      </c>
      <c r="E35" s="45">
        <v>400.8</v>
      </c>
      <c r="F35" s="46" t="s">
        <v>13</v>
      </c>
      <c r="G35" s="47" t="s">
        <v>13</v>
      </c>
      <c r="H35" s="47">
        <v>10.4</v>
      </c>
      <c r="I35" s="47">
        <v>29.6</v>
      </c>
      <c r="J35" s="47">
        <v>58.2</v>
      </c>
      <c r="K35" s="47">
        <v>79.900000000000006</v>
      </c>
      <c r="L35" s="47">
        <v>117.1</v>
      </c>
      <c r="M35" s="47">
        <v>138.30000000000001</v>
      </c>
      <c r="N35" s="47">
        <v>149.9</v>
      </c>
      <c r="O35" s="47">
        <v>173.7</v>
      </c>
      <c r="P35" s="47">
        <v>178.8</v>
      </c>
      <c r="Q35" s="47">
        <v>222</v>
      </c>
      <c r="R35" s="47">
        <v>253.2</v>
      </c>
      <c r="S35" s="47">
        <v>277.8</v>
      </c>
      <c r="T35" s="47">
        <v>294.7</v>
      </c>
      <c r="U35" s="48">
        <v>309.5</v>
      </c>
      <c r="V35" s="134">
        <f t="shared" si="8"/>
        <v>0</v>
      </c>
      <c r="W35" s="135">
        <f t="shared" si="7"/>
        <v>0</v>
      </c>
      <c r="X35" s="135">
        <f t="shared" si="7"/>
        <v>2.6119715362076183E-2</v>
      </c>
      <c r="Y35" s="135">
        <f t="shared" si="7"/>
        <v>7.4340728338216824E-2</v>
      </c>
      <c r="Z35" s="135">
        <f t="shared" si="7"/>
        <v>0.14616994558392632</v>
      </c>
      <c r="AA35" s="135">
        <f t="shared" si="7"/>
        <v>0.2006697362913353</v>
      </c>
      <c r="AB35" s="135">
        <f t="shared" si="7"/>
        <v>0.29409794893260777</v>
      </c>
      <c r="AC35" s="135">
        <f t="shared" si="7"/>
        <v>0.3473419840937631</v>
      </c>
      <c r="AD35" s="135">
        <f t="shared" si="7"/>
        <v>0.37647551276684804</v>
      </c>
      <c r="AE35" s="135">
        <f t="shared" si="7"/>
        <v>0.43624947676852233</v>
      </c>
      <c r="AF35" s="135">
        <f t="shared" si="7"/>
        <v>0.44905818334030978</v>
      </c>
      <c r="AG35" s="135">
        <f t="shared" si="7"/>
        <v>0.55755546253662613</v>
      </c>
      <c r="AH35" s="135">
        <f t="shared" si="7"/>
        <v>0.63591460862285465</v>
      </c>
      <c r="AI35" s="135">
        <f t="shared" si="7"/>
        <v>0.6976977814985349</v>
      </c>
      <c r="AJ35" s="135">
        <f t="shared" si="7"/>
        <v>0.74014231896190863</v>
      </c>
      <c r="AK35" s="136">
        <f t="shared" si="7"/>
        <v>0.77731268313101709</v>
      </c>
      <c r="AL35" s="137">
        <v>2.9</v>
      </c>
      <c r="AM35" s="208">
        <v>4.4999999999999998E-2</v>
      </c>
    </row>
    <row r="36" spans="1:39">
      <c r="A36" s="42" t="s">
        <v>7</v>
      </c>
      <c r="B36" s="100" t="s">
        <v>14</v>
      </c>
      <c r="C36" s="43">
        <v>90.1</v>
      </c>
      <c r="D36" s="44">
        <v>97.3</v>
      </c>
      <c r="E36" s="45">
        <v>96</v>
      </c>
      <c r="F36" s="46" t="s">
        <v>13</v>
      </c>
      <c r="G36" s="47" t="s">
        <v>13</v>
      </c>
      <c r="H36" s="47" t="s">
        <v>13</v>
      </c>
      <c r="I36" s="47" t="s">
        <v>13</v>
      </c>
      <c r="J36" s="47">
        <v>6.4</v>
      </c>
      <c r="K36" s="47">
        <v>9.6</v>
      </c>
      <c r="L36" s="47">
        <v>15.1</v>
      </c>
      <c r="M36" s="47">
        <v>19.5</v>
      </c>
      <c r="N36" s="47">
        <v>21.4</v>
      </c>
      <c r="O36" s="47">
        <v>25.5</v>
      </c>
      <c r="P36" s="47">
        <v>26.4</v>
      </c>
      <c r="Q36" s="47">
        <v>33.4</v>
      </c>
      <c r="R36" s="47">
        <v>38.700000000000003</v>
      </c>
      <c r="S36" s="47">
        <v>43.3</v>
      </c>
      <c r="T36" s="47">
        <v>47.2</v>
      </c>
      <c r="U36" s="48">
        <v>49.8</v>
      </c>
      <c r="V36" s="134">
        <f t="shared" si="8"/>
        <v>0</v>
      </c>
      <c r="W36" s="135">
        <f t="shared" si="7"/>
        <v>0</v>
      </c>
      <c r="X36" s="135">
        <f t="shared" si="7"/>
        <v>0</v>
      </c>
      <c r="Y36" s="135">
        <f t="shared" si="7"/>
        <v>0</v>
      </c>
      <c r="Z36" s="135">
        <f t="shared" si="7"/>
        <v>6.7748764996471436E-2</v>
      </c>
      <c r="AA36" s="135">
        <f t="shared" si="7"/>
        <v>0.10162314749470713</v>
      </c>
      <c r="AB36" s="135">
        <f t="shared" si="7"/>
        <v>0.15984474241354976</v>
      </c>
      <c r="AC36" s="135">
        <f t="shared" si="7"/>
        <v>0.20642201834862389</v>
      </c>
      <c r="AD36" s="135">
        <f t="shared" si="7"/>
        <v>0.22653493295695132</v>
      </c>
      <c r="AE36" s="135">
        <f t="shared" si="7"/>
        <v>0.26993648553281585</v>
      </c>
      <c r="AF36" s="135">
        <f t="shared" si="7"/>
        <v>0.27946365561044462</v>
      </c>
      <c r="AG36" s="135">
        <f t="shared" si="7"/>
        <v>0.35356386732533523</v>
      </c>
      <c r="AH36" s="135">
        <f t="shared" si="7"/>
        <v>0.40966831333803821</v>
      </c>
      <c r="AI36" s="135">
        <f t="shared" si="7"/>
        <v>0.45836273817925199</v>
      </c>
      <c r="AJ36" s="135">
        <f t="shared" si="7"/>
        <v>0.49964714184897679</v>
      </c>
      <c r="AK36" s="136">
        <f t="shared" si="7"/>
        <v>0.52717007762879331</v>
      </c>
      <c r="AL36" s="137">
        <v>4.5</v>
      </c>
      <c r="AM36" s="208">
        <v>2.5999999999999999E-2</v>
      </c>
    </row>
    <row r="37" spans="1:39">
      <c r="A37" s="42" t="s">
        <v>6</v>
      </c>
      <c r="B37" s="100" t="s">
        <v>14</v>
      </c>
      <c r="C37" s="43">
        <v>151.80000000000001</v>
      </c>
      <c r="D37" s="44">
        <v>165</v>
      </c>
      <c r="E37" s="45">
        <v>160.1</v>
      </c>
      <c r="F37" s="46" t="s">
        <v>13</v>
      </c>
      <c r="G37" s="47" t="s">
        <v>13</v>
      </c>
      <c r="H37" s="47" t="s">
        <v>13</v>
      </c>
      <c r="I37" s="47" t="s">
        <v>13</v>
      </c>
      <c r="J37" s="47">
        <v>7.7</v>
      </c>
      <c r="K37" s="47">
        <v>11.6</v>
      </c>
      <c r="L37" s="47">
        <v>19.8</v>
      </c>
      <c r="M37" s="47">
        <v>25.7</v>
      </c>
      <c r="N37" s="47">
        <v>28.1</v>
      </c>
      <c r="O37" s="47">
        <v>33.700000000000003</v>
      </c>
      <c r="P37" s="47">
        <v>35.9</v>
      </c>
      <c r="Q37" s="47">
        <v>45.9</v>
      </c>
      <c r="R37" s="47">
        <v>54.7</v>
      </c>
      <c r="S37" s="47">
        <v>63.4</v>
      </c>
      <c r="T37" s="47">
        <v>68.3</v>
      </c>
      <c r="U37" s="48">
        <v>72.599999999999994</v>
      </c>
      <c r="V37" s="134">
        <f t="shared" si="8"/>
        <v>0</v>
      </c>
      <c r="W37" s="135">
        <f t="shared" si="7"/>
        <v>0</v>
      </c>
      <c r="X37" s="135">
        <f t="shared" si="7"/>
        <v>0</v>
      </c>
      <c r="Y37" s="135">
        <f t="shared" si="7"/>
        <v>0</v>
      </c>
      <c r="Z37" s="135">
        <f t="shared" si="7"/>
        <v>4.843782763682114E-2</v>
      </c>
      <c r="AA37" s="135">
        <f t="shared" si="7"/>
        <v>7.2971272803522752E-2</v>
      </c>
      <c r="AB37" s="135">
        <f t="shared" si="7"/>
        <v>0.12455441392325435</v>
      </c>
      <c r="AC37" s="135">
        <f t="shared" si="7"/>
        <v>0.16166911302159781</v>
      </c>
      <c r="AD37" s="135">
        <f t="shared" si="7"/>
        <v>0.17676661773956806</v>
      </c>
      <c r="AE37" s="135">
        <f t="shared" si="7"/>
        <v>0.21199412874816526</v>
      </c>
      <c r="AF37" s="135">
        <f t="shared" si="7"/>
        <v>0.22583350807297126</v>
      </c>
      <c r="AG37" s="135">
        <f t="shared" si="7"/>
        <v>0.28873977773118054</v>
      </c>
      <c r="AH37" s="135">
        <f t="shared" si="7"/>
        <v>0.3440972950304047</v>
      </c>
      <c r="AI37" s="135">
        <f t="shared" si="7"/>
        <v>0.39882574963304673</v>
      </c>
      <c r="AJ37" s="135">
        <f t="shared" si="7"/>
        <v>0.42964982176556926</v>
      </c>
      <c r="AK37" s="136">
        <f t="shared" si="7"/>
        <v>0.45669951771859923</v>
      </c>
      <c r="AL37" s="137">
        <v>5.3</v>
      </c>
      <c r="AM37" s="208">
        <v>2.5999999999999999E-2</v>
      </c>
    </row>
    <row r="38" spans="1:39">
      <c r="A38" s="49" t="s">
        <v>5</v>
      </c>
      <c r="B38" s="101" t="s">
        <v>14</v>
      </c>
      <c r="C38" s="50">
        <v>52.8</v>
      </c>
      <c r="D38" s="51">
        <v>57</v>
      </c>
      <c r="E38" s="52">
        <v>55.5</v>
      </c>
      <c r="F38" s="53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>
        <v>5.9</v>
      </c>
      <c r="M38" s="54">
        <v>7.8</v>
      </c>
      <c r="N38" s="54">
        <v>8.5</v>
      </c>
      <c r="O38" s="54">
        <v>10.8</v>
      </c>
      <c r="P38" s="54">
        <v>11.4</v>
      </c>
      <c r="Q38" s="54">
        <v>14.8</v>
      </c>
      <c r="R38" s="54">
        <v>18</v>
      </c>
      <c r="S38" s="54">
        <v>20.9</v>
      </c>
      <c r="T38" s="54">
        <v>22.5</v>
      </c>
      <c r="U38" s="55">
        <v>23.9</v>
      </c>
      <c r="V38" s="138">
        <f t="shared" si="8"/>
        <v>0</v>
      </c>
      <c r="W38" s="139">
        <f t="shared" si="7"/>
        <v>0</v>
      </c>
      <c r="X38" s="139">
        <f t="shared" si="7"/>
        <v>0</v>
      </c>
      <c r="Y38" s="139">
        <f t="shared" si="7"/>
        <v>0</v>
      </c>
      <c r="Z38" s="139">
        <f t="shared" si="7"/>
        <v>0</v>
      </c>
      <c r="AA38" s="139">
        <f t="shared" si="7"/>
        <v>0</v>
      </c>
      <c r="AB38" s="139">
        <f t="shared" si="7"/>
        <v>0.10707803992740472</v>
      </c>
      <c r="AC38" s="139">
        <f t="shared" si="7"/>
        <v>0.14156079854809436</v>
      </c>
      <c r="AD38" s="139">
        <f t="shared" si="7"/>
        <v>0.15426497277676951</v>
      </c>
      <c r="AE38" s="139">
        <f t="shared" si="7"/>
        <v>0.19600725952813067</v>
      </c>
      <c r="AF38" s="139">
        <f t="shared" si="7"/>
        <v>0.20689655172413793</v>
      </c>
      <c r="AG38" s="139">
        <f t="shared" si="7"/>
        <v>0.26860254083484575</v>
      </c>
      <c r="AH38" s="139">
        <f t="shared" si="7"/>
        <v>0.32667876588021777</v>
      </c>
      <c r="AI38" s="139">
        <f t="shared" si="7"/>
        <v>0.37931034482758619</v>
      </c>
      <c r="AJ38" s="139">
        <f t="shared" si="7"/>
        <v>0.4083484573502722</v>
      </c>
      <c r="AK38" s="140">
        <f t="shared" si="7"/>
        <v>0.43375680580762249</v>
      </c>
      <c r="AL38" s="141">
        <v>5.6</v>
      </c>
      <c r="AM38" s="209">
        <v>2.5000000000000001E-2</v>
      </c>
    </row>
    <row r="39" spans="1:39">
      <c r="A39" s="58" t="s">
        <v>9</v>
      </c>
      <c r="B39" s="102" t="s">
        <v>14</v>
      </c>
      <c r="C39" s="59">
        <v>671.8</v>
      </c>
      <c r="D39" s="60">
        <v>720.8</v>
      </c>
      <c r="E39" s="61">
        <v>728.7</v>
      </c>
      <c r="F39" s="62" t="s">
        <v>13</v>
      </c>
      <c r="G39" s="63" t="s">
        <v>13</v>
      </c>
      <c r="H39" s="63">
        <v>15.7</v>
      </c>
      <c r="I39" s="63">
        <v>44</v>
      </c>
      <c r="J39" s="63">
        <v>88.8</v>
      </c>
      <c r="K39" s="63">
        <v>125.5</v>
      </c>
      <c r="L39" s="63">
        <v>193.9</v>
      </c>
      <c r="M39" s="63">
        <v>234.8</v>
      </c>
      <c r="N39" s="63">
        <v>253.9</v>
      </c>
      <c r="O39" s="63">
        <v>296.7</v>
      </c>
      <c r="P39" s="63">
        <v>308.7</v>
      </c>
      <c r="Q39" s="63">
        <v>369.9</v>
      </c>
      <c r="R39" s="63">
        <v>411.8</v>
      </c>
      <c r="S39" s="63">
        <v>446</v>
      </c>
      <c r="T39" s="63">
        <v>482.1</v>
      </c>
      <c r="U39" s="64">
        <v>494.6</v>
      </c>
      <c r="V39" s="142">
        <f t="shared" si="8"/>
        <v>0</v>
      </c>
      <c r="W39" s="143">
        <f t="shared" si="7"/>
        <v>0</v>
      </c>
      <c r="X39" s="143">
        <f t="shared" si="7"/>
        <v>2.2203365860557205E-2</v>
      </c>
      <c r="Y39" s="143">
        <f t="shared" si="7"/>
        <v>6.2225993494555223E-2</v>
      </c>
      <c r="Z39" s="143">
        <f t="shared" si="7"/>
        <v>0.12558336868901146</v>
      </c>
      <c r="AA39" s="143">
        <f t="shared" si="7"/>
        <v>0.17748550417197001</v>
      </c>
      <c r="AB39" s="143">
        <f t="shared" si="7"/>
        <v>0.27421863951350589</v>
      </c>
      <c r="AC39" s="143">
        <f t="shared" si="7"/>
        <v>0.33206052892094473</v>
      </c>
      <c r="AD39" s="143">
        <f t="shared" si="7"/>
        <v>0.35907226700608119</v>
      </c>
      <c r="AE39" s="143">
        <f t="shared" si="7"/>
        <v>0.41960118795078488</v>
      </c>
      <c r="AF39" s="143">
        <f t="shared" si="7"/>
        <v>0.43657191344929991</v>
      </c>
      <c r="AG39" s="143">
        <f t="shared" si="7"/>
        <v>0.52312261349172673</v>
      </c>
      <c r="AH39" s="143">
        <f t="shared" si="7"/>
        <v>0.58237873002404184</v>
      </c>
      <c r="AI39" s="143">
        <f t="shared" si="7"/>
        <v>0.6307452976948098</v>
      </c>
      <c r="AJ39" s="143">
        <f t="shared" si="7"/>
        <v>0.68179889690284257</v>
      </c>
      <c r="AK39" s="144">
        <f t="shared" si="7"/>
        <v>0.69947673596379578</v>
      </c>
      <c r="AL39" s="145">
        <v>3.1</v>
      </c>
      <c r="AM39" s="208">
        <v>3.3000000000000002E-2</v>
      </c>
    </row>
    <row r="40" spans="1:39">
      <c r="A40" s="58" t="s">
        <v>8</v>
      </c>
      <c r="B40" s="102" t="s">
        <v>14</v>
      </c>
      <c r="C40" s="59">
        <v>32.799999999999997</v>
      </c>
      <c r="D40" s="60">
        <v>34.799999999999997</v>
      </c>
      <c r="E40" s="61">
        <v>34.200000000000003</v>
      </c>
      <c r="F40" s="62" t="s">
        <v>13</v>
      </c>
      <c r="G40" s="63" t="s">
        <v>13</v>
      </c>
      <c r="H40" s="63" t="s">
        <v>13</v>
      </c>
      <c r="I40" s="63" t="s">
        <v>13</v>
      </c>
      <c r="J40" s="63" t="s">
        <v>13</v>
      </c>
      <c r="K40" s="63" t="s">
        <v>13</v>
      </c>
      <c r="L40" s="63">
        <v>5.7</v>
      </c>
      <c r="M40" s="63">
        <v>7.2</v>
      </c>
      <c r="N40" s="63">
        <v>8.1999999999999993</v>
      </c>
      <c r="O40" s="63">
        <v>9.9</v>
      </c>
      <c r="P40" s="63">
        <v>10.1</v>
      </c>
      <c r="Q40" s="63">
        <v>12.9</v>
      </c>
      <c r="R40" s="63">
        <v>14.5</v>
      </c>
      <c r="S40" s="63">
        <v>16.8</v>
      </c>
      <c r="T40" s="63">
        <v>17.8</v>
      </c>
      <c r="U40" s="64">
        <v>18.899999999999999</v>
      </c>
      <c r="V40" s="142">
        <f t="shared" si="8"/>
        <v>0</v>
      </c>
      <c r="W40" s="143">
        <f t="shared" si="7"/>
        <v>0</v>
      </c>
      <c r="X40" s="143">
        <f t="shared" si="7"/>
        <v>0</v>
      </c>
      <c r="Y40" s="143">
        <f t="shared" si="7"/>
        <v>0</v>
      </c>
      <c r="Z40" s="143">
        <f t="shared" si="7"/>
        <v>0</v>
      </c>
      <c r="AA40" s="143">
        <f t="shared" si="7"/>
        <v>0</v>
      </c>
      <c r="AB40" s="143">
        <f t="shared" si="7"/>
        <v>0.16797642436149315</v>
      </c>
      <c r="AC40" s="143">
        <f t="shared" si="7"/>
        <v>0.21218074656188607</v>
      </c>
      <c r="AD40" s="143">
        <f t="shared" si="7"/>
        <v>0.24165029469548133</v>
      </c>
      <c r="AE40" s="143">
        <f t="shared" si="7"/>
        <v>0.29174852652259337</v>
      </c>
      <c r="AF40" s="143">
        <f t="shared" si="7"/>
        <v>0.29764243614931241</v>
      </c>
      <c r="AG40" s="143">
        <f t="shared" si="7"/>
        <v>0.3801571709233792</v>
      </c>
      <c r="AH40" s="143">
        <f t="shared" si="7"/>
        <v>0.42730844793713169</v>
      </c>
      <c r="AI40" s="143">
        <f t="shared" si="7"/>
        <v>0.49508840864440085</v>
      </c>
      <c r="AJ40" s="143">
        <f t="shared" si="7"/>
        <v>0.5245579567779961</v>
      </c>
      <c r="AK40" s="144">
        <f t="shared" si="7"/>
        <v>0.55697445972495085</v>
      </c>
      <c r="AL40" s="145">
        <v>4.25</v>
      </c>
      <c r="AM40" s="208">
        <v>2.8000000000000001E-2</v>
      </c>
    </row>
    <row r="41" spans="1:39">
      <c r="A41" s="58" t="s">
        <v>10</v>
      </c>
      <c r="B41" s="102" t="s">
        <v>14</v>
      </c>
      <c r="C41" s="59">
        <v>2745.58</v>
      </c>
      <c r="D41" s="60">
        <v>3043.7809999999999</v>
      </c>
      <c r="E41" s="61">
        <v>3055.5479999999998</v>
      </c>
      <c r="F41" s="62" t="s">
        <v>13</v>
      </c>
      <c r="G41" s="63" t="s">
        <v>13</v>
      </c>
      <c r="H41" s="63">
        <v>17.3</v>
      </c>
      <c r="I41" s="63">
        <v>51.3</v>
      </c>
      <c r="J41" s="63">
        <v>121.1</v>
      </c>
      <c r="K41" s="63">
        <v>186.9</v>
      </c>
      <c r="L41" s="63">
        <v>321.3</v>
      </c>
      <c r="M41" s="63">
        <v>420.6</v>
      </c>
      <c r="N41" s="63">
        <v>490.3</v>
      </c>
      <c r="O41" s="63">
        <v>573.20000000000005</v>
      </c>
      <c r="P41" s="63">
        <v>627.29999999999995</v>
      </c>
      <c r="Q41" s="63">
        <v>796.5</v>
      </c>
      <c r="R41" s="63">
        <v>940.2</v>
      </c>
      <c r="S41" s="63">
        <v>1092.4000000000001</v>
      </c>
      <c r="T41" s="63">
        <v>1211.0999999999999</v>
      </c>
      <c r="U41" s="64">
        <v>1259.5999999999999</v>
      </c>
      <c r="V41" s="142">
        <f t="shared" si="8"/>
        <v>0</v>
      </c>
      <c r="W41" s="143">
        <f t="shared" si="7"/>
        <v>0</v>
      </c>
      <c r="X41" s="143">
        <f t="shared" si="7"/>
        <v>5.8677822462616632E-3</v>
      </c>
      <c r="Y41" s="143">
        <f t="shared" si="7"/>
        <v>1.7399839840070711E-2</v>
      </c>
      <c r="Z41" s="143">
        <f t="shared" si="7"/>
        <v>4.107447572383164E-2</v>
      </c>
      <c r="AA41" s="143">
        <f t="shared" si="7"/>
        <v>6.33923989494974E-2</v>
      </c>
      <c r="AB41" s="143">
        <f t="shared" si="7"/>
        <v>0.10897794426149551</v>
      </c>
      <c r="AC41" s="143">
        <f t="shared" si="7"/>
        <v>0.14265833599870842</v>
      </c>
      <c r="AD41" s="143">
        <f t="shared" si="7"/>
        <v>0.16629905406601697</v>
      </c>
      <c r="AE41" s="143">
        <f t="shared" si="7"/>
        <v>0.19441692390503965</v>
      </c>
      <c r="AF41" s="143">
        <f t="shared" si="7"/>
        <v>0.21276646260577695</v>
      </c>
      <c r="AG41" s="143">
        <f t="shared" si="7"/>
        <v>0.27015540804320315</v>
      </c>
      <c r="AH41" s="143">
        <f t="shared" si="7"/>
        <v>0.31889531028527263</v>
      </c>
      <c r="AI41" s="143">
        <f t="shared" si="7"/>
        <v>0.37051822692579428</v>
      </c>
      <c r="AJ41" s="143">
        <f t="shared" si="7"/>
        <v>0.41077867505476878</v>
      </c>
      <c r="AK41" s="144">
        <f t="shared" si="7"/>
        <v>0.42722881603417284</v>
      </c>
      <c r="AL41" s="145">
        <v>5.7</v>
      </c>
      <c r="AM41" s="208">
        <v>2.3E-2</v>
      </c>
    </row>
    <row r="42" spans="1:39">
      <c r="A42" s="58" t="s">
        <v>11</v>
      </c>
      <c r="B42" s="102" t="s">
        <v>14</v>
      </c>
      <c r="C42" s="59">
        <v>178.059</v>
      </c>
      <c r="D42" s="60">
        <v>198.81299999999999</v>
      </c>
      <c r="E42" s="61">
        <v>197.41300000000001</v>
      </c>
      <c r="F42" s="62" t="s">
        <v>13</v>
      </c>
      <c r="G42" s="63" t="s">
        <v>13</v>
      </c>
      <c r="H42" s="63" t="s">
        <v>13</v>
      </c>
      <c r="I42" s="63" t="s">
        <v>13</v>
      </c>
      <c r="J42" s="63" t="s">
        <v>13</v>
      </c>
      <c r="K42" s="63" t="s">
        <v>13</v>
      </c>
      <c r="L42" s="63">
        <v>7.2</v>
      </c>
      <c r="M42" s="63">
        <v>9.4</v>
      </c>
      <c r="N42" s="63">
        <v>11.4</v>
      </c>
      <c r="O42" s="63">
        <v>14.1</v>
      </c>
      <c r="P42" s="63">
        <v>16.600000000000001</v>
      </c>
      <c r="Q42" s="63">
        <v>21.6</v>
      </c>
      <c r="R42" s="63">
        <v>26.9</v>
      </c>
      <c r="S42" s="63">
        <v>32.799999999999997</v>
      </c>
      <c r="T42" s="63">
        <v>38.299999999999997</v>
      </c>
      <c r="U42" s="64">
        <v>40.299999999999997</v>
      </c>
      <c r="V42" s="142">
        <f t="shared" si="8"/>
        <v>0</v>
      </c>
      <c r="W42" s="143">
        <f t="shared" si="7"/>
        <v>0</v>
      </c>
      <c r="X42" s="143">
        <f t="shared" si="7"/>
        <v>0</v>
      </c>
      <c r="Y42" s="143">
        <f t="shared" si="7"/>
        <v>0</v>
      </c>
      <c r="Z42" s="143">
        <f t="shared" si="7"/>
        <v>0</v>
      </c>
      <c r="AA42" s="143">
        <f t="shared" si="7"/>
        <v>0</v>
      </c>
      <c r="AB42" s="143">
        <f t="shared" si="7"/>
        <v>3.7611987079585928E-2</v>
      </c>
      <c r="AC42" s="143">
        <f t="shared" si="7"/>
        <v>4.910453868723718E-2</v>
      </c>
      <c r="AD42" s="143">
        <f t="shared" si="7"/>
        <v>5.9552312876011045E-2</v>
      </c>
      <c r="AE42" s="143">
        <f t="shared" si="7"/>
        <v>7.3656808030855767E-2</v>
      </c>
      <c r="AF42" s="143">
        <f t="shared" si="7"/>
        <v>8.6716525766823108E-2</v>
      </c>
      <c r="AG42" s="143">
        <f t="shared" si="7"/>
        <v>0.11283596123875778</v>
      </c>
      <c r="AH42" s="143">
        <f t="shared" si="7"/>
        <v>0.14052256283900852</v>
      </c>
      <c r="AI42" s="143">
        <f t="shared" si="7"/>
        <v>0.17134349669589141</v>
      </c>
      <c r="AJ42" s="143">
        <f t="shared" si="7"/>
        <v>0.20007487571501956</v>
      </c>
      <c r="AK42" s="144">
        <f t="shared" si="7"/>
        <v>0.21052264990379341</v>
      </c>
      <c r="AL42" s="145">
        <v>12</v>
      </c>
      <c r="AM42" s="208">
        <v>1.4999999999999999E-2</v>
      </c>
    </row>
    <row r="43" spans="1:39" ht="15.75" thickBot="1">
      <c r="A43" s="58" t="s">
        <v>12</v>
      </c>
      <c r="B43" s="102" t="s">
        <v>14</v>
      </c>
      <c r="C43" s="59">
        <v>164.80699999999999</v>
      </c>
      <c r="D43" s="60">
        <v>189.178</v>
      </c>
      <c r="E43" s="61">
        <v>185.47</v>
      </c>
      <c r="F43" s="62" t="s">
        <v>13</v>
      </c>
      <c r="G43" s="63" t="s">
        <v>13</v>
      </c>
      <c r="H43" s="63" t="s">
        <v>13</v>
      </c>
      <c r="I43" s="63" t="s">
        <v>13</v>
      </c>
      <c r="J43" s="63" t="s">
        <v>13</v>
      </c>
      <c r="K43" s="63" t="s">
        <v>13</v>
      </c>
      <c r="L43" s="63">
        <v>5.3</v>
      </c>
      <c r="M43" s="63">
        <v>6.6</v>
      </c>
      <c r="N43" s="63">
        <v>7.7</v>
      </c>
      <c r="O43" s="63">
        <v>8.5</v>
      </c>
      <c r="P43" s="63">
        <v>11.8</v>
      </c>
      <c r="Q43" s="63">
        <v>15.5</v>
      </c>
      <c r="R43" s="63">
        <v>17.899999999999999</v>
      </c>
      <c r="S43" s="63">
        <v>23.8</v>
      </c>
      <c r="T43" s="63">
        <v>26.3</v>
      </c>
      <c r="U43" s="64">
        <v>26.7</v>
      </c>
      <c r="V43" s="146">
        <f t="shared" si="8"/>
        <v>0</v>
      </c>
      <c r="W43" s="147">
        <f t="shared" si="7"/>
        <v>0</v>
      </c>
      <c r="X43" s="147">
        <f t="shared" si="7"/>
        <v>0</v>
      </c>
      <c r="Y43" s="147">
        <f t="shared" si="7"/>
        <v>0</v>
      </c>
      <c r="Z43" s="147">
        <f t="shared" si="7"/>
        <v>0</v>
      </c>
      <c r="AA43" s="147">
        <f t="shared" si="7"/>
        <v>0</v>
      </c>
      <c r="AB43" s="147">
        <f t="shared" si="7"/>
        <v>2.9474191545170583E-2</v>
      </c>
      <c r="AC43" s="147">
        <f t="shared" si="7"/>
        <v>3.6703710226061483E-2</v>
      </c>
      <c r="AD43" s="147">
        <f t="shared" si="7"/>
        <v>4.28209952637384E-2</v>
      </c>
      <c r="AE43" s="147">
        <f t="shared" si="7"/>
        <v>4.7269929836594338E-2</v>
      </c>
      <c r="AF43" s="147">
        <f t="shared" si="7"/>
        <v>6.5621784949625075E-2</v>
      </c>
      <c r="AG43" s="147">
        <f t="shared" si="7"/>
        <v>8.6198107349083786E-2</v>
      </c>
      <c r="AH43" s="147">
        <f t="shared" si="7"/>
        <v>9.9544911067651592E-2</v>
      </c>
      <c r="AI43" s="147">
        <f t="shared" si="7"/>
        <v>0.13235580354246415</v>
      </c>
      <c r="AJ43" s="147">
        <f t="shared" si="7"/>
        <v>0.14625872408263896</v>
      </c>
      <c r="AK43" s="148">
        <f t="shared" si="7"/>
        <v>0.1484831913690669</v>
      </c>
      <c r="AL43" s="149">
        <v>19</v>
      </c>
      <c r="AM43" s="208">
        <v>0.01</v>
      </c>
    </row>
    <row r="44" spans="1:39" s="19" customFormat="1" ht="15.75" thickBot="1">
      <c r="A44" s="15" t="s">
        <v>15</v>
      </c>
      <c r="B44" s="103" t="s">
        <v>16</v>
      </c>
      <c r="C44" s="16">
        <v>210</v>
      </c>
      <c r="D44" s="17">
        <v>410</v>
      </c>
      <c r="E44" s="18">
        <v>600</v>
      </c>
      <c r="F44" s="16">
        <v>27.5</v>
      </c>
      <c r="G44" s="17">
        <v>72.5</v>
      </c>
      <c r="H44" s="17">
        <v>112.5</v>
      </c>
      <c r="I44" s="20">
        <v>132.5</v>
      </c>
      <c r="J44" s="20">
        <v>162.5</v>
      </c>
      <c r="K44" s="20">
        <v>182.5</v>
      </c>
      <c r="L44" s="20">
        <v>222.5</v>
      </c>
      <c r="M44" s="20">
        <v>242.5</v>
      </c>
      <c r="N44" s="20">
        <v>272.5</v>
      </c>
      <c r="O44" s="20">
        <v>292.5</v>
      </c>
      <c r="P44" s="20">
        <v>332.5</v>
      </c>
      <c r="Q44" s="20">
        <v>382.5</v>
      </c>
      <c r="R44" s="20">
        <v>422.5</v>
      </c>
      <c r="S44" s="20">
        <v>482.5</v>
      </c>
      <c r="T44" s="20">
        <v>542.5</v>
      </c>
      <c r="U44" s="21">
        <v>592.5</v>
      </c>
      <c r="V44" s="16">
        <f>F44</f>
        <v>27.5</v>
      </c>
      <c r="W44" s="17">
        <f t="shared" ref="W44:AK44" si="9">G44</f>
        <v>72.5</v>
      </c>
      <c r="X44" s="17">
        <f t="shared" si="9"/>
        <v>112.5</v>
      </c>
      <c r="Y44" s="17">
        <f t="shared" si="9"/>
        <v>132.5</v>
      </c>
      <c r="Z44" s="17">
        <f t="shared" si="9"/>
        <v>162.5</v>
      </c>
      <c r="AA44" s="17">
        <f t="shared" si="9"/>
        <v>182.5</v>
      </c>
      <c r="AB44" s="17">
        <f t="shared" si="9"/>
        <v>222.5</v>
      </c>
      <c r="AC44" s="17">
        <f t="shared" si="9"/>
        <v>242.5</v>
      </c>
      <c r="AD44" s="17">
        <f t="shared" si="9"/>
        <v>272.5</v>
      </c>
      <c r="AE44" s="17">
        <f t="shared" si="9"/>
        <v>292.5</v>
      </c>
      <c r="AF44" s="17">
        <f t="shared" si="9"/>
        <v>332.5</v>
      </c>
      <c r="AG44" s="17">
        <f t="shared" si="9"/>
        <v>382.5</v>
      </c>
      <c r="AH44" s="17">
        <f t="shared" si="9"/>
        <v>422.5</v>
      </c>
      <c r="AI44" s="17">
        <f t="shared" si="9"/>
        <v>482.5</v>
      </c>
      <c r="AJ44" s="17">
        <f t="shared" si="9"/>
        <v>542.5</v>
      </c>
      <c r="AK44" s="18">
        <f t="shared" si="9"/>
        <v>592.5</v>
      </c>
      <c r="AL44" s="106"/>
      <c r="AM44" s="206"/>
    </row>
    <row r="45" spans="1:39">
      <c r="A45" s="8" t="s">
        <v>47</v>
      </c>
      <c r="B45" s="104" t="s">
        <v>14</v>
      </c>
      <c r="C45" s="9">
        <v>73.5</v>
      </c>
      <c r="D45" s="10">
        <v>77</v>
      </c>
      <c r="E45" s="11">
        <v>79.5</v>
      </c>
      <c r="F45" s="12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>
        <v>5.5</v>
      </c>
      <c r="M45" s="13">
        <v>7.4</v>
      </c>
      <c r="N45" s="13">
        <v>9.6</v>
      </c>
      <c r="O45" s="13">
        <v>10.8</v>
      </c>
      <c r="P45" s="13">
        <v>12.2</v>
      </c>
      <c r="Q45" s="13">
        <v>17.399999999999999</v>
      </c>
      <c r="R45" s="13">
        <v>20.8</v>
      </c>
      <c r="S45" s="13">
        <v>20.399999999999999</v>
      </c>
      <c r="T45" s="13">
        <v>26</v>
      </c>
      <c r="U45" s="14">
        <v>29</v>
      </c>
      <c r="V45" s="150">
        <f t="shared" ref="V45:AK49" si="10">IF(F45="&lt;5",0,F45/AVERAGE($C45:$E45))</f>
        <v>0</v>
      </c>
      <c r="W45" s="151">
        <f t="shared" si="10"/>
        <v>0</v>
      </c>
      <c r="X45" s="151">
        <f t="shared" si="10"/>
        <v>0</v>
      </c>
      <c r="Y45" s="151">
        <f t="shared" si="10"/>
        <v>0</v>
      </c>
      <c r="Z45" s="151">
        <f t="shared" si="10"/>
        <v>0</v>
      </c>
      <c r="AA45" s="151">
        <f t="shared" si="10"/>
        <v>0</v>
      </c>
      <c r="AB45" s="151">
        <f t="shared" si="10"/>
        <v>7.1739130434782611E-2</v>
      </c>
      <c r="AC45" s="151">
        <f t="shared" si="10"/>
        <v>9.6521739130434783E-2</v>
      </c>
      <c r="AD45" s="151">
        <f t="shared" si="10"/>
        <v>0.12521739130434781</v>
      </c>
      <c r="AE45" s="151">
        <f t="shared" si="10"/>
        <v>0.1408695652173913</v>
      </c>
      <c r="AF45" s="151">
        <f t="shared" si="10"/>
        <v>0.15913043478260869</v>
      </c>
      <c r="AG45" s="151">
        <f t="shared" si="10"/>
        <v>0.22695652173913039</v>
      </c>
      <c r="AH45" s="151">
        <f t="shared" si="10"/>
        <v>0.27130434782608692</v>
      </c>
      <c r="AI45" s="151">
        <f t="shared" si="10"/>
        <v>0.26608695652173908</v>
      </c>
      <c r="AJ45" s="151">
        <f t="shared" si="10"/>
        <v>0.33913043478260868</v>
      </c>
      <c r="AK45" s="152">
        <f t="shared" si="10"/>
        <v>0.37826086956521737</v>
      </c>
      <c r="AL45" s="110">
        <v>6.3</v>
      </c>
      <c r="AM45" s="203">
        <v>0.03</v>
      </c>
    </row>
    <row r="46" spans="1:39">
      <c r="A46" s="8" t="s">
        <v>48</v>
      </c>
      <c r="B46" s="104" t="s">
        <v>14</v>
      </c>
      <c r="C46" s="9">
        <v>97.5</v>
      </c>
      <c r="D46" s="10">
        <v>112.5</v>
      </c>
      <c r="E46" s="11">
        <v>124.5</v>
      </c>
      <c r="F46" s="12" t="s">
        <v>13</v>
      </c>
      <c r="G46" s="13" t="s">
        <v>13</v>
      </c>
      <c r="H46" s="13" t="s">
        <v>13</v>
      </c>
      <c r="I46" s="13" t="s">
        <v>13</v>
      </c>
      <c r="J46" s="13">
        <v>8.3000000000000007</v>
      </c>
      <c r="K46" s="13">
        <v>12</v>
      </c>
      <c r="L46" s="13">
        <v>21.4</v>
      </c>
      <c r="M46" s="13">
        <v>25.7</v>
      </c>
      <c r="N46" s="13">
        <v>36</v>
      </c>
      <c r="O46" s="13">
        <v>40.4</v>
      </c>
      <c r="P46" s="13">
        <v>42.1</v>
      </c>
      <c r="Q46" s="13">
        <v>59.8</v>
      </c>
      <c r="R46" s="13">
        <v>72.900000000000006</v>
      </c>
      <c r="S46" s="13">
        <v>29</v>
      </c>
      <c r="T46" s="13">
        <v>81.8</v>
      </c>
      <c r="U46" s="14">
        <v>72.900000000000006</v>
      </c>
      <c r="V46" s="107">
        <f t="shared" si="10"/>
        <v>0</v>
      </c>
      <c r="W46" s="108">
        <f t="shared" si="10"/>
        <v>0</v>
      </c>
      <c r="X46" s="108">
        <f t="shared" si="10"/>
        <v>0</v>
      </c>
      <c r="Y46" s="108">
        <f t="shared" si="10"/>
        <v>0</v>
      </c>
      <c r="Z46" s="108">
        <f t="shared" si="10"/>
        <v>7.4439461883408081E-2</v>
      </c>
      <c r="AA46" s="108">
        <f t="shared" si="10"/>
        <v>0.10762331838565023</v>
      </c>
      <c r="AB46" s="108">
        <f t="shared" si="10"/>
        <v>0.19192825112107623</v>
      </c>
      <c r="AC46" s="108">
        <f t="shared" si="10"/>
        <v>0.23049327354260088</v>
      </c>
      <c r="AD46" s="108">
        <f t="shared" si="10"/>
        <v>0.32286995515695066</v>
      </c>
      <c r="AE46" s="108">
        <f t="shared" si="10"/>
        <v>0.36233183856502243</v>
      </c>
      <c r="AF46" s="108">
        <f t="shared" si="10"/>
        <v>0.37757847533632288</v>
      </c>
      <c r="AG46" s="108">
        <f t="shared" si="10"/>
        <v>0.53632286995515688</v>
      </c>
      <c r="AH46" s="108">
        <f t="shared" si="10"/>
        <v>0.65381165919282513</v>
      </c>
      <c r="AI46" s="108">
        <f t="shared" si="10"/>
        <v>0.26008968609865468</v>
      </c>
      <c r="AJ46" s="108">
        <f t="shared" si="10"/>
        <v>0.73363228699551564</v>
      </c>
      <c r="AK46" s="109">
        <f t="shared" si="10"/>
        <v>0.65381165919282513</v>
      </c>
      <c r="AL46" s="110">
        <v>3.2</v>
      </c>
      <c r="AM46" s="203">
        <v>4.4999999999999998E-2</v>
      </c>
    </row>
    <row r="47" spans="1:39">
      <c r="A47" s="8" t="s">
        <v>49</v>
      </c>
      <c r="B47" s="104" t="s">
        <v>14</v>
      </c>
      <c r="C47" s="9">
        <v>218.5</v>
      </c>
      <c r="D47" s="10">
        <v>245.5</v>
      </c>
      <c r="E47" s="11">
        <v>269.5</v>
      </c>
      <c r="F47" s="12" t="s">
        <v>13</v>
      </c>
      <c r="G47" s="13" t="s">
        <v>13</v>
      </c>
      <c r="H47" s="13">
        <v>8.1</v>
      </c>
      <c r="I47" s="13">
        <v>21.4</v>
      </c>
      <c r="J47" s="13">
        <v>47.1</v>
      </c>
      <c r="K47" s="13">
        <v>67.3</v>
      </c>
      <c r="L47" s="13">
        <v>120.6</v>
      </c>
      <c r="M47" s="13">
        <v>68.099999999999994</v>
      </c>
      <c r="N47" s="13">
        <v>114.3</v>
      </c>
      <c r="O47" s="13">
        <v>137.19999999999999</v>
      </c>
      <c r="P47" s="13">
        <v>123.8</v>
      </c>
      <c r="Q47" s="13">
        <v>167</v>
      </c>
      <c r="R47" s="13">
        <v>191.2</v>
      </c>
      <c r="S47" s="13">
        <v>102.8</v>
      </c>
      <c r="T47" s="13">
        <v>190.6</v>
      </c>
      <c r="U47" s="14">
        <v>212.7</v>
      </c>
      <c r="V47" s="107">
        <f t="shared" si="10"/>
        <v>0</v>
      </c>
      <c r="W47" s="108">
        <f t="shared" si="10"/>
        <v>0</v>
      </c>
      <c r="X47" s="108">
        <f t="shared" si="10"/>
        <v>3.3128834355828217E-2</v>
      </c>
      <c r="Y47" s="108">
        <f t="shared" si="10"/>
        <v>8.7525562372188129E-2</v>
      </c>
      <c r="Z47" s="108">
        <f t="shared" si="10"/>
        <v>0.19263803680981595</v>
      </c>
      <c r="AA47" s="108">
        <f t="shared" si="10"/>
        <v>0.27525562372188139</v>
      </c>
      <c r="AB47" s="108">
        <f t="shared" si="10"/>
        <v>0.49325153374233127</v>
      </c>
      <c r="AC47" s="108">
        <f t="shared" si="10"/>
        <v>0.27852760736196319</v>
      </c>
      <c r="AD47" s="108">
        <f t="shared" si="10"/>
        <v>0.46748466257668708</v>
      </c>
      <c r="AE47" s="108">
        <f t="shared" si="10"/>
        <v>0.56114519427402854</v>
      </c>
      <c r="AF47" s="108">
        <f t="shared" si="10"/>
        <v>0.50633946830265852</v>
      </c>
      <c r="AG47" s="108">
        <f t="shared" si="10"/>
        <v>0.68302658486707568</v>
      </c>
      <c r="AH47" s="108">
        <f t="shared" si="10"/>
        <v>0.78200408997955007</v>
      </c>
      <c r="AI47" s="108">
        <f t="shared" si="10"/>
        <v>0.42044989775051123</v>
      </c>
      <c r="AJ47" s="108">
        <f t="shared" si="10"/>
        <v>0.77955010224948873</v>
      </c>
      <c r="AK47" s="109">
        <f t="shared" si="10"/>
        <v>0.86993865030674844</v>
      </c>
      <c r="AL47" s="110">
        <v>2.4</v>
      </c>
      <c r="AM47" s="203">
        <v>0.05</v>
      </c>
    </row>
    <row r="48" spans="1:39">
      <c r="A48" s="8" t="s">
        <v>50</v>
      </c>
      <c r="B48" s="104" t="s">
        <v>14</v>
      </c>
      <c r="C48" s="9">
        <v>60.5</v>
      </c>
      <c r="D48" s="10">
        <v>80</v>
      </c>
      <c r="E48" s="11">
        <v>56</v>
      </c>
      <c r="F48" s="12" t="s">
        <v>13</v>
      </c>
      <c r="G48" s="13" t="s">
        <v>13</v>
      </c>
      <c r="H48" s="13" t="s">
        <v>13</v>
      </c>
      <c r="I48" s="13" t="s">
        <v>13</v>
      </c>
      <c r="J48" s="13" t="s">
        <v>13</v>
      </c>
      <c r="K48" s="13" t="s">
        <v>13</v>
      </c>
      <c r="L48" s="13">
        <v>8.3000000000000007</v>
      </c>
      <c r="M48" s="13">
        <v>9.9</v>
      </c>
      <c r="N48" s="13">
        <v>14.8</v>
      </c>
      <c r="O48" s="13">
        <v>16.600000000000001</v>
      </c>
      <c r="P48" s="13">
        <v>16.899999999999999</v>
      </c>
      <c r="Q48" s="13">
        <v>23.4</v>
      </c>
      <c r="R48" s="13">
        <v>29.5</v>
      </c>
      <c r="S48" s="13">
        <v>12.9</v>
      </c>
      <c r="T48" s="13">
        <v>38</v>
      </c>
      <c r="U48" s="14">
        <v>46.4</v>
      </c>
      <c r="V48" s="107">
        <f t="shared" si="10"/>
        <v>0</v>
      </c>
      <c r="W48" s="108">
        <f t="shared" si="10"/>
        <v>0</v>
      </c>
      <c r="X48" s="108">
        <f t="shared" si="10"/>
        <v>0</v>
      </c>
      <c r="Y48" s="108">
        <f t="shared" si="10"/>
        <v>0</v>
      </c>
      <c r="Z48" s="108">
        <f t="shared" si="10"/>
        <v>0</v>
      </c>
      <c r="AA48" s="108">
        <f t="shared" si="10"/>
        <v>0</v>
      </c>
      <c r="AB48" s="108">
        <f t="shared" si="10"/>
        <v>0.12671755725190842</v>
      </c>
      <c r="AC48" s="108">
        <f t="shared" si="10"/>
        <v>0.15114503816793895</v>
      </c>
      <c r="AD48" s="108">
        <f t="shared" si="10"/>
        <v>0.22595419847328246</v>
      </c>
      <c r="AE48" s="108">
        <f t="shared" si="10"/>
        <v>0.25343511450381684</v>
      </c>
      <c r="AF48" s="108">
        <f t="shared" si="10"/>
        <v>0.25801526717557249</v>
      </c>
      <c r="AG48" s="108">
        <f t="shared" si="10"/>
        <v>0.35725190839694654</v>
      </c>
      <c r="AH48" s="108">
        <f t="shared" si="10"/>
        <v>0.45038167938931295</v>
      </c>
      <c r="AI48" s="108">
        <f t="shared" si="10"/>
        <v>0.19694656488549619</v>
      </c>
      <c r="AJ48" s="108">
        <f t="shared" si="10"/>
        <v>0.58015267175572516</v>
      </c>
      <c r="AK48" s="109">
        <f t="shared" si="10"/>
        <v>0.7083969465648855</v>
      </c>
      <c r="AL48" s="110">
        <v>3.8</v>
      </c>
      <c r="AM48" s="203">
        <v>0.05</v>
      </c>
    </row>
    <row r="49" spans="1:39" ht="15.75" thickBot="1">
      <c r="A49" s="65" t="s">
        <v>51</v>
      </c>
      <c r="B49" s="105" t="s">
        <v>14</v>
      </c>
      <c r="C49" s="66">
        <v>63</v>
      </c>
      <c r="D49" s="67">
        <v>60.5</v>
      </c>
      <c r="E49" s="68">
        <v>64</v>
      </c>
      <c r="F49" s="69" t="s">
        <v>13</v>
      </c>
      <c r="G49" s="70" t="s">
        <v>13</v>
      </c>
      <c r="H49" s="70" t="s">
        <v>13</v>
      </c>
      <c r="I49" s="70" t="s">
        <v>13</v>
      </c>
      <c r="J49" s="70" t="s">
        <v>13</v>
      </c>
      <c r="K49" s="70" t="s">
        <v>13</v>
      </c>
      <c r="L49" s="70" t="s">
        <v>13</v>
      </c>
      <c r="M49" s="70" t="s">
        <v>13</v>
      </c>
      <c r="N49" s="70" t="s">
        <v>13</v>
      </c>
      <c r="O49" s="70" t="s">
        <v>13</v>
      </c>
      <c r="P49" s="70" t="s">
        <v>13</v>
      </c>
      <c r="Q49" s="70" t="s">
        <v>13</v>
      </c>
      <c r="R49" s="70" t="s">
        <v>13</v>
      </c>
      <c r="S49" s="70" t="s">
        <v>13</v>
      </c>
      <c r="T49" s="70" t="s">
        <v>13</v>
      </c>
      <c r="U49" s="71" t="s">
        <v>13</v>
      </c>
      <c r="V49" s="153">
        <f t="shared" si="10"/>
        <v>0</v>
      </c>
      <c r="W49" s="154">
        <f t="shared" si="10"/>
        <v>0</v>
      </c>
      <c r="X49" s="154">
        <f t="shared" si="10"/>
        <v>0</v>
      </c>
      <c r="Y49" s="154">
        <f t="shared" si="10"/>
        <v>0</v>
      </c>
      <c r="Z49" s="154">
        <f t="shared" si="10"/>
        <v>0</v>
      </c>
      <c r="AA49" s="154">
        <f t="shared" si="10"/>
        <v>0</v>
      </c>
      <c r="AB49" s="154">
        <f t="shared" si="10"/>
        <v>0</v>
      </c>
      <c r="AC49" s="154">
        <f t="shared" si="10"/>
        <v>0</v>
      </c>
      <c r="AD49" s="154">
        <f t="shared" si="10"/>
        <v>0</v>
      </c>
      <c r="AE49" s="154">
        <f t="shared" si="10"/>
        <v>0</v>
      </c>
      <c r="AF49" s="154">
        <f t="shared" si="10"/>
        <v>0</v>
      </c>
      <c r="AG49" s="154">
        <f t="shared" si="10"/>
        <v>0</v>
      </c>
      <c r="AH49" s="154">
        <f t="shared" si="10"/>
        <v>0</v>
      </c>
      <c r="AI49" s="154">
        <f t="shared" si="10"/>
        <v>0</v>
      </c>
      <c r="AJ49" s="154">
        <f t="shared" si="10"/>
        <v>0</v>
      </c>
      <c r="AK49" s="155">
        <f t="shared" si="10"/>
        <v>0</v>
      </c>
      <c r="AL49" s="111">
        <v>100</v>
      </c>
      <c r="AM49" s="205">
        <v>1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8" sqref="Q8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5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0.34320761735713085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4.7009999999999996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0.25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2010</v>
      </c>
      <c r="D15" s="80">
        <v>2030</v>
      </c>
      <c r="E15" s="81">
        <v>2030</v>
      </c>
      <c r="F15" s="82">
        <v>233</v>
      </c>
      <c r="G15" s="83">
        <v>224</v>
      </c>
      <c r="H15" s="83">
        <v>224</v>
      </c>
      <c r="I15" s="83">
        <v>239</v>
      </c>
      <c r="J15" s="83">
        <v>475</v>
      </c>
      <c r="K15" s="83">
        <v>1377</v>
      </c>
      <c r="L15" s="83">
        <v>1706</v>
      </c>
      <c r="M15" s="83">
        <v>1990</v>
      </c>
      <c r="N15" s="83">
        <v>2030</v>
      </c>
      <c r="O15" s="83">
        <v>2010</v>
      </c>
      <c r="P15" s="83">
        <v>2030</v>
      </c>
      <c r="Q15" s="83">
        <v>2040</v>
      </c>
      <c r="R15" s="83">
        <v>2020</v>
      </c>
      <c r="S15" s="83">
        <v>2040</v>
      </c>
      <c r="T15" s="83">
        <v>2030</v>
      </c>
      <c r="U15" s="84">
        <v>2020</v>
      </c>
      <c r="V15" s="116">
        <f>(F15-$F15)/(AVERAGE($C15:$E15)-$F15)</f>
        <v>0</v>
      </c>
      <c r="W15" s="117">
        <f t="shared" ref="W15:AK15" si="2">(G15-$F15)/(AVERAGE($C15:$E15)-$F15)</f>
        <v>-5.0269968348538446E-3</v>
      </c>
      <c r="X15" s="117">
        <f t="shared" si="2"/>
        <v>-5.0269968348538446E-3</v>
      </c>
      <c r="Y15" s="117">
        <f t="shared" si="2"/>
        <v>3.3513312232358967E-3</v>
      </c>
      <c r="Z15" s="117">
        <f t="shared" si="2"/>
        <v>0.13517035933718116</v>
      </c>
      <c r="AA15" s="117">
        <f t="shared" si="2"/>
        <v>0.63898715323031097</v>
      </c>
      <c r="AB15" s="117">
        <f t="shared" si="2"/>
        <v>0.82275181530441266</v>
      </c>
      <c r="AC15" s="117">
        <f t="shared" si="2"/>
        <v>0.98138149320424506</v>
      </c>
      <c r="AD15" s="117">
        <f t="shared" si="2"/>
        <v>1.0037237013591511</v>
      </c>
      <c r="AE15" s="117">
        <f t="shared" si="2"/>
        <v>0.99255259728169809</v>
      </c>
      <c r="AF15" s="117">
        <f t="shared" si="2"/>
        <v>1.0037237013591511</v>
      </c>
      <c r="AG15" s="117">
        <f t="shared" si="2"/>
        <v>1.0093092533978776</v>
      </c>
      <c r="AH15" s="117">
        <f t="shared" si="2"/>
        <v>0.99813814932042455</v>
      </c>
      <c r="AI15" s="117">
        <f t="shared" si="2"/>
        <v>1.0093092533978776</v>
      </c>
      <c r="AJ15" s="117">
        <f t="shared" si="2"/>
        <v>1.0037237013591511</v>
      </c>
      <c r="AK15" s="118">
        <f t="shared" si="2"/>
        <v>0.99813814932042455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4.93</v>
      </c>
      <c r="D16" s="86">
        <v>4.9000000000000004</v>
      </c>
      <c r="E16" s="87">
        <v>4.91</v>
      </c>
      <c r="F16" s="88">
        <v>7.21</v>
      </c>
      <c r="G16" s="89">
        <v>7.19</v>
      </c>
      <c r="H16" s="89">
        <v>7.03</v>
      </c>
      <c r="I16" s="89">
        <v>7.13</v>
      </c>
      <c r="J16" s="89">
        <v>7.11</v>
      </c>
      <c r="K16" s="89">
        <v>6.96</v>
      </c>
      <c r="L16" s="89">
        <v>6.97</v>
      </c>
      <c r="M16" s="89">
        <v>6.89</v>
      </c>
      <c r="N16" s="89">
        <v>6.9</v>
      </c>
      <c r="O16" s="89">
        <v>6.88</v>
      </c>
      <c r="P16" s="89">
        <v>6.45</v>
      </c>
      <c r="Q16" s="89">
        <v>5.88</v>
      </c>
      <c r="R16" s="89">
        <v>5.53</v>
      </c>
      <c r="S16" s="89">
        <v>5.31</v>
      </c>
      <c r="T16" s="89">
        <v>5.2</v>
      </c>
      <c r="U16" s="90">
        <v>5.13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70284</v>
      </c>
      <c r="D18" s="158">
        <v>65191.5</v>
      </c>
      <c r="E18" s="159">
        <v>92948</v>
      </c>
      <c r="F18" s="171">
        <v>9.4</v>
      </c>
      <c r="G18" s="160" t="s">
        <v>13</v>
      </c>
      <c r="H18" s="160">
        <v>1555.9</v>
      </c>
      <c r="I18" s="160">
        <v>18506.400000000001</v>
      </c>
      <c r="J18" s="160">
        <v>73409.8</v>
      </c>
      <c r="K18" s="160">
        <v>75481.100000000006</v>
      </c>
      <c r="L18" s="160">
        <v>77141</v>
      </c>
      <c r="M18" s="160">
        <v>74184.7</v>
      </c>
      <c r="N18" s="160">
        <v>76779.3</v>
      </c>
      <c r="O18" s="160">
        <v>73748.2</v>
      </c>
      <c r="P18" s="160">
        <v>78111.8</v>
      </c>
      <c r="Q18" s="160">
        <v>74512.100000000006</v>
      </c>
      <c r="R18" s="160">
        <v>74761.899999999994</v>
      </c>
      <c r="S18" s="160">
        <v>75940.7</v>
      </c>
      <c r="T18" s="160">
        <v>76232.100000000006</v>
      </c>
      <c r="U18" s="161">
        <v>76278</v>
      </c>
      <c r="V18" s="125">
        <f>IF(F18="&lt;5",0,F18/AVERAGE($C18:$E18))</f>
        <v>1.2345489846710166E-4</v>
      </c>
      <c r="W18" s="126">
        <f t="shared" ref="W18" si="4">IF(G18="&lt;5",0,G18/AVERAGE($C18:$E18))</f>
        <v>0</v>
      </c>
      <c r="X18" s="126">
        <f t="shared" ref="X18" si="5">IF(H18="&lt;5",0,H18/AVERAGE($C18:$E18))</f>
        <v>2.0434412396272712E-2</v>
      </c>
      <c r="Y18" s="126">
        <f t="shared" ref="Y18" si="6">IF(I18="&lt;5",0,I18/AVERAGE($C18:$E18))</f>
        <v>0.24305380138208196</v>
      </c>
      <c r="Z18" s="126">
        <f t="shared" ref="Z18" si="7">IF(J18="&lt;5",0,J18/AVERAGE($C18:$E18))</f>
        <v>0.964127596328749</v>
      </c>
      <c r="AA18" s="126">
        <f t="shared" ref="AA18" si="8">IF(K18="&lt;5",0,K18/AVERAGE($C18:$E18))</f>
        <v>0.99133101454097328</v>
      </c>
      <c r="AB18" s="126">
        <f t="shared" ref="AB18" si="9">IF(L18="&lt;5",0,L18/AVERAGE($C18:$E18))</f>
        <v>1.0131313109202862</v>
      </c>
      <c r="AC18" s="126">
        <f t="shared" ref="AC18" si="10">IF(M18="&lt;5",0,M18/AVERAGE($C18:$E18))</f>
        <v>0.97430474535238265</v>
      </c>
      <c r="AD18" s="126">
        <f t="shared" ref="AD18" si="11">IF(N18="&lt;5",0,N18/AVERAGE($C18:$E18))</f>
        <v>1.0083809240292703</v>
      </c>
      <c r="AE18" s="126">
        <f t="shared" ref="AE18" si="12">IF(O18="&lt;5",0,O18/AVERAGE($C18:$E18))</f>
        <v>0.96857197267356454</v>
      </c>
      <c r="AF18" s="126">
        <f t="shared" ref="AF18" si="13">IF(P18="&lt;5",0,P18/AVERAGE($C18:$E18))</f>
        <v>1.0258813125619737</v>
      </c>
      <c r="AG18" s="126">
        <f t="shared" ref="AG18" si="14">IF(Q18="&lt;5",0,Q18/AVERAGE($C18:$E18))</f>
        <v>0.97860465319899226</v>
      </c>
      <c r="AH18" s="126">
        <f t="shared" ref="AH18" si="15">IF(R18="&lt;5",0,R18/AVERAGE($C18:$E18))</f>
        <v>0.98188540145825609</v>
      </c>
      <c r="AI18" s="126">
        <f t="shared" ref="AI18" si="16">IF(S18="&lt;5",0,S18/AVERAGE($C18:$E18))</f>
        <v>0.99736717106602424</v>
      </c>
      <c r="AJ18" s="126">
        <f t="shared" ref="AJ18" si="17">IF(T18="&lt;5",0,T18/AVERAGE($C18:$E18))</f>
        <v>1.0011942729185044</v>
      </c>
      <c r="AK18" s="126">
        <f t="shared" ref="AK18" si="18">IF(U18="&lt;5",0,U18/AVERAGE($C18:$E18))</f>
        <v>1.0017971005610193</v>
      </c>
      <c r="AL18" s="162">
        <v>1</v>
      </c>
      <c r="AM18" s="210">
        <v>100</v>
      </c>
    </row>
    <row r="19" spans="1:39">
      <c r="A19" s="28" t="s">
        <v>35</v>
      </c>
      <c r="B19" s="98" t="s">
        <v>14</v>
      </c>
      <c r="C19" s="29">
        <v>23464.5</v>
      </c>
      <c r="D19" s="30">
        <v>21763.5</v>
      </c>
      <c r="E19" s="31">
        <v>31081.5</v>
      </c>
      <c r="F19" s="32" t="s">
        <v>13</v>
      </c>
      <c r="G19" s="33" t="s">
        <v>13</v>
      </c>
      <c r="H19" s="33">
        <v>508.8</v>
      </c>
      <c r="I19" s="33">
        <v>5834.2</v>
      </c>
      <c r="J19" s="33">
        <v>24277.8</v>
      </c>
      <c r="K19" s="33">
        <v>26613.9</v>
      </c>
      <c r="L19" s="33">
        <v>25847.599999999999</v>
      </c>
      <c r="M19" s="33">
        <v>24945.200000000001</v>
      </c>
      <c r="N19" s="33">
        <v>25645.7</v>
      </c>
      <c r="O19" s="33">
        <v>24127.4</v>
      </c>
      <c r="P19" s="33">
        <v>24047.4</v>
      </c>
      <c r="Q19" s="33">
        <v>25275.1</v>
      </c>
      <c r="R19" s="33">
        <v>25306.3</v>
      </c>
      <c r="S19" s="33">
        <v>25615.9</v>
      </c>
      <c r="T19" s="33">
        <v>25602.400000000001</v>
      </c>
      <c r="U19" s="34">
        <v>25586.799999999999</v>
      </c>
      <c r="V19" s="125">
        <f>IF(F19="&lt;5",0,F19/AVERAGE($C19:$E19))</f>
        <v>0</v>
      </c>
      <c r="W19" s="126">
        <f t="shared" ref="W19:AK19" si="19">IF(G19="&lt;5",0,G19/AVERAGE($C19:$E19))</f>
        <v>0</v>
      </c>
      <c r="X19" s="126">
        <f t="shared" si="19"/>
        <v>2.0002751950936648E-2</v>
      </c>
      <c r="Y19" s="126">
        <f t="shared" si="19"/>
        <v>0.22936331649401451</v>
      </c>
      <c r="Z19" s="126">
        <f t="shared" si="19"/>
        <v>0.95444734928154418</v>
      </c>
      <c r="AA19" s="126">
        <f t="shared" si="19"/>
        <v>1.0462878147543884</v>
      </c>
      <c r="AB19" s="126">
        <f t="shared" si="19"/>
        <v>1.0161618147150748</v>
      </c>
      <c r="AC19" s="126">
        <f t="shared" si="19"/>
        <v>0.98068523578322497</v>
      </c>
      <c r="AD19" s="126">
        <f t="shared" si="19"/>
        <v>1.0082244019420912</v>
      </c>
      <c r="AE19" s="126">
        <f t="shared" si="19"/>
        <v>0.94853458612623598</v>
      </c>
      <c r="AF19" s="126">
        <f t="shared" si="19"/>
        <v>0.94538949934149752</v>
      </c>
      <c r="AG19" s="126">
        <f t="shared" si="19"/>
        <v>0.99365478741179014</v>
      </c>
      <c r="AH19" s="126">
        <f t="shared" si="19"/>
        <v>0.99488137125783815</v>
      </c>
      <c r="AI19" s="126">
        <f t="shared" si="19"/>
        <v>1.0070528571147761</v>
      </c>
      <c r="AJ19" s="126">
        <f t="shared" si="19"/>
        <v>1.0065221237198514</v>
      </c>
      <c r="AK19" s="126">
        <f t="shared" si="19"/>
        <v>1.0059088317968274</v>
      </c>
      <c r="AL19" s="128">
        <v>1</v>
      </c>
      <c r="AM19" s="211">
        <v>100</v>
      </c>
    </row>
    <row r="20" spans="1:39">
      <c r="A20" s="28" t="s">
        <v>78</v>
      </c>
      <c r="B20" s="98" t="s">
        <v>14</v>
      </c>
      <c r="C20" s="29">
        <v>30326</v>
      </c>
      <c r="D20" s="30">
        <v>29049.5</v>
      </c>
      <c r="E20" s="31">
        <v>41259</v>
      </c>
      <c r="F20" s="32" t="s">
        <v>13</v>
      </c>
      <c r="G20" s="33" t="s">
        <v>13</v>
      </c>
      <c r="H20" s="33">
        <v>660</v>
      </c>
      <c r="I20" s="33">
        <v>7635</v>
      </c>
      <c r="J20" s="33">
        <v>31853.8</v>
      </c>
      <c r="K20" s="33">
        <v>35112.5</v>
      </c>
      <c r="L20" s="33">
        <v>34044.800000000003</v>
      </c>
      <c r="M20" s="33">
        <v>32963.5</v>
      </c>
      <c r="N20" s="33">
        <v>33897.300000000003</v>
      </c>
      <c r="O20" s="33">
        <v>31852.5</v>
      </c>
      <c r="P20" s="33">
        <v>31400.799999999999</v>
      </c>
      <c r="Q20" s="33">
        <v>33353.699999999997</v>
      </c>
      <c r="R20" s="33">
        <v>33385.4</v>
      </c>
      <c r="S20" s="33">
        <v>33807.300000000003</v>
      </c>
      <c r="T20" s="33">
        <v>33578.300000000003</v>
      </c>
      <c r="U20" s="34">
        <v>33500</v>
      </c>
      <c r="V20" s="125">
        <f t="shared" ref="V20:V33" si="20">IF(F20="&lt;5",0,F20/AVERAGE($C20:$E20))</f>
        <v>0</v>
      </c>
      <c r="W20" s="126">
        <f t="shared" ref="W20:W33" si="21">IF(G20="&lt;5",0,G20/AVERAGE($C20:$E20))</f>
        <v>0</v>
      </c>
      <c r="X20" s="126">
        <f t="shared" ref="X20:X33" si="22">IF(H20="&lt;5",0,H20/AVERAGE($C20:$E20))</f>
        <v>1.9675161102802714E-2</v>
      </c>
      <c r="Y20" s="126">
        <f t="shared" ref="Y20:Y33" si="23">IF(I20="&lt;5",0,I20/AVERAGE($C20:$E20))</f>
        <v>0.22760584093924049</v>
      </c>
      <c r="Z20" s="126">
        <f t="shared" ref="Z20:Z33" si="24">IF(J20="&lt;5",0,J20/AVERAGE($C20:$E20))</f>
        <v>0.9495888586916017</v>
      </c>
      <c r="AA20" s="126">
        <f t="shared" ref="AA20:AA33" si="25">IF(K20="&lt;5",0,K20/AVERAGE($C20:$E20))</f>
        <v>1.0467334760941824</v>
      </c>
      <c r="AB20" s="126">
        <f t="shared" ref="AB20:AB33" si="26">IF(L20="&lt;5",0,L20/AVERAGE($C20:$E20))</f>
        <v>1.0149044313828757</v>
      </c>
      <c r="AC20" s="126">
        <f t="shared" ref="AC20:AC33" si="27">IF(M20="&lt;5",0,M20/AVERAGE($C20:$E20))</f>
        <v>0.98266995910945043</v>
      </c>
      <c r="AD20" s="126">
        <f t="shared" ref="AD20:AD33" si="28">IF(N20="&lt;5",0,N20/AVERAGE($C20:$E20))</f>
        <v>1.0105073309849009</v>
      </c>
      <c r="AE20" s="126">
        <f t="shared" ref="AE20:AE33" si="29">IF(O20="&lt;5",0,O20/AVERAGE($C20:$E20))</f>
        <v>0.94955010458639921</v>
      </c>
      <c r="AF20" s="126">
        <f t="shared" ref="AF20:AF33" si="30">IF(P20="&lt;5",0,P20/AVERAGE($C20:$E20))</f>
        <v>0.93608454357104165</v>
      </c>
      <c r="AG20" s="126">
        <f t="shared" ref="AG20:AG33" si="31">IF(Q20="&lt;5",0,Q20/AVERAGE($C20:$E20))</f>
        <v>0.9943021528402286</v>
      </c>
      <c r="AH20" s="126">
        <f t="shared" ref="AH20:AH33" si="32">IF(R20="&lt;5",0,R20/AVERAGE($C20:$E20))</f>
        <v>0.9952471567901664</v>
      </c>
      <c r="AI20" s="126">
        <f t="shared" ref="AI20:AI33" si="33">IF(S20="&lt;5",0,S20/AVERAGE($C20:$E20))</f>
        <v>1.0078243544708823</v>
      </c>
      <c r="AJ20" s="126">
        <f t="shared" ref="AJ20:AJ33" si="34">IF(T20="&lt;5",0,T20/AVERAGE($C20:$E20))</f>
        <v>1.0009976697852128</v>
      </c>
      <c r="AK20" s="126">
        <f t="shared" ref="AK20:AK33" si="35">IF(U20="&lt;5",0,U20/AVERAGE($C20:$E20))</f>
        <v>0.99866348021801665</v>
      </c>
      <c r="AL20" s="128">
        <v>1</v>
      </c>
      <c r="AM20" s="211">
        <v>100</v>
      </c>
    </row>
    <row r="21" spans="1:39">
      <c r="A21" s="28" t="s">
        <v>36</v>
      </c>
      <c r="B21" s="98" t="s">
        <v>14</v>
      </c>
      <c r="C21" s="29">
        <v>25440</v>
      </c>
      <c r="D21" s="30">
        <v>24052</v>
      </c>
      <c r="E21" s="31">
        <v>33865.5</v>
      </c>
      <c r="F21" s="32" t="s">
        <v>13</v>
      </c>
      <c r="G21" s="33" t="s">
        <v>13</v>
      </c>
      <c r="H21" s="33">
        <v>518.4</v>
      </c>
      <c r="I21" s="33">
        <v>6242</v>
      </c>
      <c r="J21" s="33">
        <v>25627.200000000001</v>
      </c>
      <c r="K21" s="33">
        <v>28125.3</v>
      </c>
      <c r="L21" s="33">
        <v>27940.5</v>
      </c>
      <c r="M21" s="33">
        <v>26987</v>
      </c>
      <c r="N21" s="33">
        <v>27709.200000000001</v>
      </c>
      <c r="O21" s="33">
        <v>26089.8</v>
      </c>
      <c r="P21" s="33">
        <v>25913.599999999999</v>
      </c>
      <c r="Q21" s="33">
        <v>27376.3</v>
      </c>
      <c r="R21" s="33">
        <v>27418.9</v>
      </c>
      <c r="S21" s="33">
        <v>27895.3</v>
      </c>
      <c r="T21" s="33">
        <v>27996.2</v>
      </c>
      <c r="U21" s="34">
        <v>27736</v>
      </c>
      <c r="V21" s="125">
        <f t="shared" si="20"/>
        <v>0</v>
      </c>
      <c r="W21" s="126">
        <f t="shared" si="21"/>
        <v>0</v>
      </c>
      <c r="X21" s="126">
        <f t="shared" si="22"/>
        <v>1.8656989473052814E-2</v>
      </c>
      <c r="Y21" s="126">
        <f t="shared" si="23"/>
        <v>0.2246468524128003</v>
      </c>
      <c r="Z21" s="126">
        <f t="shared" si="24"/>
        <v>0.92231172959841656</v>
      </c>
      <c r="AA21" s="126">
        <f t="shared" si="25"/>
        <v>1.0122172569954713</v>
      </c>
      <c r="AB21" s="126">
        <f t="shared" si="26"/>
        <v>1.0055663857481332</v>
      </c>
      <c r="AC21" s="126">
        <f t="shared" si="27"/>
        <v>0.97125033740215339</v>
      </c>
      <c r="AD21" s="126">
        <f t="shared" si="28"/>
        <v>0.99724199982005224</v>
      </c>
      <c r="AE21" s="126">
        <f t="shared" si="29"/>
        <v>0.93896050145457821</v>
      </c>
      <c r="AF21" s="126">
        <f t="shared" si="30"/>
        <v>0.93261914044926975</v>
      </c>
      <c r="AG21" s="126">
        <f t="shared" si="31"/>
        <v>0.98526107428845633</v>
      </c>
      <c r="AH21" s="126">
        <f t="shared" si="32"/>
        <v>0.98679422967339481</v>
      </c>
      <c r="AI21" s="126">
        <f t="shared" si="33"/>
        <v>1.0039396574993251</v>
      </c>
      <c r="AJ21" s="126">
        <f t="shared" si="34"/>
        <v>1.0075710044087216</v>
      </c>
      <c r="AK21" s="126">
        <f t="shared" si="35"/>
        <v>0.99820652010916844</v>
      </c>
      <c r="AL21" s="128">
        <v>1</v>
      </c>
      <c r="AM21" s="211">
        <v>100</v>
      </c>
    </row>
    <row r="22" spans="1:39">
      <c r="A22" s="28" t="s">
        <v>37</v>
      </c>
      <c r="B22" s="98" t="s">
        <v>14</v>
      </c>
      <c r="C22" s="29">
        <v>1199</v>
      </c>
      <c r="D22" s="30">
        <v>1138</v>
      </c>
      <c r="E22" s="31">
        <v>1597.5</v>
      </c>
      <c r="F22" s="32" t="s">
        <v>13</v>
      </c>
      <c r="G22" s="33" t="s">
        <v>13</v>
      </c>
      <c r="H22" s="33">
        <v>30.6</v>
      </c>
      <c r="I22" s="33">
        <v>293.60000000000002</v>
      </c>
      <c r="J22" s="33">
        <v>1220.0999999999999</v>
      </c>
      <c r="K22" s="33">
        <v>1406.3</v>
      </c>
      <c r="L22" s="33">
        <v>1313.9</v>
      </c>
      <c r="M22" s="33">
        <v>1269.8</v>
      </c>
      <c r="N22" s="33">
        <v>1299</v>
      </c>
      <c r="O22" s="33">
        <v>1205.0999999999999</v>
      </c>
      <c r="P22" s="33">
        <v>1171.7</v>
      </c>
      <c r="Q22" s="33">
        <v>1313.2</v>
      </c>
      <c r="R22" s="33">
        <v>1308.2</v>
      </c>
      <c r="S22" s="33">
        <v>1323.1</v>
      </c>
      <c r="T22" s="33">
        <v>1331.7</v>
      </c>
      <c r="U22" s="34">
        <v>1319.6</v>
      </c>
      <c r="V22" s="125">
        <f t="shared" si="20"/>
        <v>0</v>
      </c>
      <c r="W22" s="126">
        <f t="shared" si="21"/>
        <v>0</v>
      </c>
      <c r="X22" s="126">
        <f t="shared" si="22"/>
        <v>2.333206252382768E-2</v>
      </c>
      <c r="Y22" s="126">
        <f t="shared" si="23"/>
        <v>0.22386580251620283</v>
      </c>
      <c r="Z22" s="126">
        <f t="shared" si="24"/>
        <v>0.93030880670987415</v>
      </c>
      <c r="AA22" s="126">
        <f t="shared" si="25"/>
        <v>1.0722836446816622</v>
      </c>
      <c r="AB22" s="126">
        <f t="shared" si="26"/>
        <v>1.0018299656881433</v>
      </c>
      <c r="AC22" s="126">
        <f t="shared" si="27"/>
        <v>0.96820434616850926</v>
      </c>
      <c r="AD22" s="126">
        <f t="shared" si="28"/>
        <v>0.99046892870758674</v>
      </c>
      <c r="AE22" s="126">
        <f t="shared" si="29"/>
        <v>0.91887152115897819</v>
      </c>
      <c r="AF22" s="126">
        <f t="shared" si="30"/>
        <v>0.89340449866565008</v>
      </c>
      <c r="AG22" s="126">
        <f t="shared" si="31"/>
        <v>1.0012962256957683</v>
      </c>
      <c r="AH22" s="126">
        <f t="shared" si="32"/>
        <v>0.99748379717880298</v>
      </c>
      <c r="AI22" s="126">
        <f t="shared" si="33"/>
        <v>1.0088448341593594</v>
      </c>
      <c r="AJ22" s="126">
        <f t="shared" si="34"/>
        <v>1.0154022112085399</v>
      </c>
      <c r="AK22" s="126">
        <f t="shared" si="35"/>
        <v>1.0061761341974838</v>
      </c>
      <c r="AL22" s="128">
        <v>1</v>
      </c>
      <c r="AM22" s="211">
        <v>100</v>
      </c>
    </row>
    <row r="23" spans="1:39">
      <c r="A23" s="28" t="s">
        <v>38</v>
      </c>
      <c r="B23" s="98" t="s">
        <v>14</v>
      </c>
      <c r="C23" s="29">
        <v>3159.5</v>
      </c>
      <c r="D23" s="30">
        <v>3009.5</v>
      </c>
      <c r="E23" s="31">
        <v>4198</v>
      </c>
      <c r="F23" s="32" t="s">
        <v>13</v>
      </c>
      <c r="G23" s="33" t="s">
        <v>13</v>
      </c>
      <c r="H23" s="33">
        <v>74.3</v>
      </c>
      <c r="I23" s="33">
        <v>741.1</v>
      </c>
      <c r="J23" s="33">
        <v>3122.2</v>
      </c>
      <c r="K23" s="33">
        <v>3632.1</v>
      </c>
      <c r="L23" s="33">
        <v>3456.8</v>
      </c>
      <c r="M23" s="33">
        <v>3295.2</v>
      </c>
      <c r="N23" s="33">
        <v>3347.3</v>
      </c>
      <c r="O23" s="33">
        <v>3080.8</v>
      </c>
      <c r="P23" s="33">
        <v>2991.3</v>
      </c>
      <c r="Q23" s="33">
        <v>3417.7</v>
      </c>
      <c r="R23" s="33">
        <v>3433</v>
      </c>
      <c r="S23" s="33">
        <v>3513.4</v>
      </c>
      <c r="T23" s="33">
        <v>3863.3</v>
      </c>
      <c r="U23" s="34">
        <v>3557.8</v>
      </c>
      <c r="V23" s="125">
        <f t="shared" si="20"/>
        <v>0</v>
      </c>
      <c r="W23" s="126">
        <f t="shared" si="21"/>
        <v>0</v>
      </c>
      <c r="X23" s="126">
        <f t="shared" si="22"/>
        <v>2.1500916369248578E-2</v>
      </c>
      <c r="Y23" s="126">
        <f t="shared" si="23"/>
        <v>0.21445934214333945</v>
      </c>
      <c r="Z23" s="126">
        <f t="shared" si="24"/>
        <v>0.90350149512877398</v>
      </c>
      <c r="AA23" s="126">
        <f t="shared" si="25"/>
        <v>1.0510562361338864</v>
      </c>
      <c r="AB23" s="126">
        <f t="shared" si="26"/>
        <v>1.0003279637310698</v>
      </c>
      <c r="AC23" s="126">
        <f t="shared" si="27"/>
        <v>0.95356419407736082</v>
      </c>
      <c r="AD23" s="126">
        <f t="shared" si="28"/>
        <v>0.96864087971447876</v>
      </c>
      <c r="AE23" s="126">
        <f t="shared" si="29"/>
        <v>0.89152117295263822</v>
      </c>
      <c r="AF23" s="126">
        <f t="shared" si="30"/>
        <v>0.86562168419021901</v>
      </c>
      <c r="AG23" s="126">
        <f t="shared" si="31"/>
        <v>0.98901321500916373</v>
      </c>
      <c r="AH23" s="126">
        <f t="shared" si="32"/>
        <v>0.99344072537860528</v>
      </c>
      <c r="AI23" s="126">
        <f t="shared" si="33"/>
        <v>1.0167068583003762</v>
      </c>
      <c r="AJ23" s="126">
        <f t="shared" si="34"/>
        <v>1.1179608372721135</v>
      </c>
      <c r="AK23" s="126">
        <f t="shared" si="35"/>
        <v>1.0295553197646379</v>
      </c>
      <c r="AL23" s="128">
        <v>1.0149999999999999</v>
      </c>
      <c r="AM23" s="211">
        <v>100</v>
      </c>
    </row>
    <row r="24" spans="1:39">
      <c r="A24" s="28" t="s">
        <v>39</v>
      </c>
      <c r="B24" s="98" t="s">
        <v>14</v>
      </c>
      <c r="C24" s="29">
        <v>1974</v>
      </c>
      <c r="D24" s="30">
        <v>1870.5</v>
      </c>
      <c r="E24" s="31">
        <v>2591.5</v>
      </c>
      <c r="F24" s="32" t="s">
        <v>13</v>
      </c>
      <c r="G24" s="33" t="s">
        <v>13</v>
      </c>
      <c r="H24" s="33">
        <v>48.3</v>
      </c>
      <c r="I24" s="33">
        <v>494.9</v>
      </c>
      <c r="J24" s="33">
        <v>1913.8</v>
      </c>
      <c r="K24" s="33">
        <v>2173.4</v>
      </c>
      <c r="L24" s="33">
        <v>2162.3000000000002</v>
      </c>
      <c r="M24" s="33">
        <v>2078.8000000000002</v>
      </c>
      <c r="N24" s="33">
        <v>2122.5</v>
      </c>
      <c r="O24" s="33">
        <v>1966.7</v>
      </c>
      <c r="P24" s="33">
        <v>1916.5</v>
      </c>
      <c r="Q24" s="33">
        <v>2141.4</v>
      </c>
      <c r="R24" s="33">
        <v>2134.9</v>
      </c>
      <c r="S24" s="33">
        <v>2159</v>
      </c>
      <c r="T24" s="33">
        <v>2161.6</v>
      </c>
      <c r="U24" s="34">
        <v>2145.3000000000002</v>
      </c>
      <c r="V24" s="125">
        <f t="shared" si="20"/>
        <v>0</v>
      </c>
      <c r="W24" s="126">
        <f t="shared" si="21"/>
        <v>0</v>
      </c>
      <c r="X24" s="126">
        <f t="shared" si="22"/>
        <v>2.2513983840894963E-2</v>
      </c>
      <c r="Y24" s="126">
        <f t="shared" si="23"/>
        <v>0.23068676196395274</v>
      </c>
      <c r="Z24" s="126">
        <f t="shared" si="24"/>
        <v>0.89207582349285264</v>
      </c>
      <c r="AA24" s="126">
        <f t="shared" si="25"/>
        <v>1.0130826600372902</v>
      </c>
      <c r="AB24" s="126">
        <f t="shared" si="26"/>
        <v>1.0079086389061529</v>
      </c>
      <c r="AC24" s="126">
        <f t="shared" si="27"/>
        <v>0.96898694841516475</v>
      </c>
      <c r="AD24" s="126">
        <f t="shared" si="28"/>
        <v>0.9893567433188315</v>
      </c>
      <c r="AE24" s="126">
        <f t="shared" si="29"/>
        <v>0.91673399627097574</v>
      </c>
      <c r="AF24" s="126">
        <f t="shared" si="30"/>
        <v>0.89333436917339959</v>
      </c>
      <c r="AG24" s="126">
        <f t="shared" si="31"/>
        <v>0.99816656308266005</v>
      </c>
      <c r="AH24" s="126">
        <f t="shared" si="32"/>
        <v>0.99513673088875076</v>
      </c>
      <c r="AI24" s="126">
        <f t="shared" si="33"/>
        <v>1.0063704164077065</v>
      </c>
      <c r="AJ24" s="126">
        <f t="shared" si="34"/>
        <v>1.0075823492852702</v>
      </c>
      <c r="AK24" s="126">
        <f t="shared" si="35"/>
        <v>0.99998446239900562</v>
      </c>
      <c r="AL24" s="128">
        <v>1.02</v>
      </c>
      <c r="AM24" s="211">
        <v>100</v>
      </c>
    </row>
    <row r="25" spans="1:39">
      <c r="A25" s="28" t="s">
        <v>40</v>
      </c>
      <c r="B25" s="98" t="s">
        <v>14</v>
      </c>
      <c r="C25" s="29">
        <v>856.5</v>
      </c>
      <c r="D25" s="30">
        <v>770</v>
      </c>
      <c r="E25" s="31">
        <v>1096</v>
      </c>
      <c r="F25" s="32" t="s">
        <v>13</v>
      </c>
      <c r="G25" s="33" t="s">
        <v>13</v>
      </c>
      <c r="H25" s="33">
        <v>24.1</v>
      </c>
      <c r="I25" s="33">
        <v>229.4</v>
      </c>
      <c r="J25" s="33">
        <v>811</v>
      </c>
      <c r="K25" s="33">
        <v>916.3</v>
      </c>
      <c r="L25" s="33">
        <v>939.6</v>
      </c>
      <c r="M25" s="33">
        <v>891.4</v>
      </c>
      <c r="N25" s="33">
        <v>880.2</v>
      </c>
      <c r="O25" s="33">
        <v>817.7</v>
      </c>
      <c r="P25" s="33">
        <v>806.4</v>
      </c>
      <c r="Q25" s="33">
        <v>886.9</v>
      </c>
      <c r="R25" s="33">
        <v>904.2</v>
      </c>
      <c r="S25" s="33">
        <v>908.8</v>
      </c>
      <c r="T25" s="33">
        <v>912.5</v>
      </c>
      <c r="U25" s="34">
        <v>899</v>
      </c>
      <c r="V25" s="125">
        <f t="shared" si="20"/>
        <v>0</v>
      </c>
      <c r="W25" s="126">
        <f t="shared" si="21"/>
        <v>0</v>
      </c>
      <c r="X25" s="126">
        <f t="shared" si="22"/>
        <v>2.6556473829201104E-2</v>
      </c>
      <c r="Y25" s="126">
        <f t="shared" si="23"/>
        <v>0.25278236914600549</v>
      </c>
      <c r="Z25" s="126">
        <f t="shared" si="24"/>
        <v>0.89366391184573002</v>
      </c>
      <c r="AA25" s="126">
        <f t="shared" si="25"/>
        <v>1.0096969696969695</v>
      </c>
      <c r="AB25" s="126">
        <f t="shared" si="26"/>
        <v>1.0353719008264464</v>
      </c>
      <c r="AC25" s="126">
        <f t="shared" si="27"/>
        <v>0.98225895316804401</v>
      </c>
      <c r="AD25" s="126">
        <f t="shared" si="28"/>
        <v>0.96991735537190082</v>
      </c>
      <c r="AE25" s="126">
        <f t="shared" si="29"/>
        <v>0.90104683195592294</v>
      </c>
      <c r="AF25" s="126">
        <f t="shared" si="30"/>
        <v>0.88859504132231404</v>
      </c>
      <c r="AG25" s="126">
        <f t="shared" si="31"/>
        <v>0.97730027548209364</v>
      </c>
      <c r="AH25" s="126">
        <f t="shared" si="32"/>
        <v>0.99636363636363645</v>
      </c>
      <c r="AI25" s="126">
        <f t="shared" si="33"/>
        <v>1.0014325068870522</v>
      </c>
      <c r="AJ25" s="126">
        <f t="shared" si="34"/>
        <v>1.0055096418732783</v>
      </c>
      <c r="AK25" s="126">
        <f t="shared" si="35"/>
        <v>0.99063360881542695</v>
      </c>
      <c r="AL25" s="128">
        <v>1.02</v>
      </c>
      <c r="AM25" s="211">
        <v>100</v>
      </c>
    </row>
    <row r="26" spans="1:39">
      <c r="A26" s="28" t="s">
        <v>41</v>
      </c>
      <c r="B26" s="98" t="s">
        <v>14</v>
      </c>
      <c r="C26" s="29">
        <v>1147.5</v>
      </c>
      <c r="D26" s="30">
        <v>1119</v>
      </c>
      <c r="E26" s="31">
        <v>1473.5</v>
      </c>
      <c r="F26" s="32" t="s">
        <v>13</v>
      </c>
      <c r="G26" s="33" t="s">
        <v>13</v>
      </c>
      <c r="H26" s="33">
        <v>30.8</v>
      </c>
      <c r="I26" s="33">
        <v>291.89999999999998</v>
      </c>
      <c r="J26" s="33">
        <v>1146.9000000000001</v>
      </c>
      <c r="K26" s="33">
        <v>1510.7</v>
      </c>
      <c r="L26" s="33">
        <v>1289.9000000000001</v>
      </c>
      <c r="M26" s="33">
        <v>1241.5</v>
      </c>
      <c r="N26" s="33">
        <v>1253.3</v>
      </c>
      <c r="O26" s="33">
        <v>1168.9000000000001</v>
      </c>
      <c r="P26" s="33">
        <v>1144</v>
      </c>
      <c r="Q26" s="33">
        <v>1270.9000000000001</v>
      </c>
      <c r="R26" s="33">
        <v>1267.2</v>
      </c>
      <c r="S26" s="33">
        <v>1294.3</v>
      </c>
      <c r="T26" s="33">
        <v>1312.7</v>
      </c>
      <c r="U26" s="34">
        <v>1280.4000000000001</v>
      </c>
      <c r="V26" s="125">
        <f t="shared" si="20"/>
        <v>0</v>
      </c>
      <c r="W26" s="126">
        <f t="shared" si="21"/>
        <v>0</v>
      </c>
      <c r="X26" s="126">
        <f t="shared" si="22"/>
        <v>2.4705882352941175E-2</v>
      </c>
      <c r="Y26" s="126">
        <f t="shared" si="23"/>
        <v>0.23414438502673793</v>
      </c>
      <c r="Z26" s="126">
        <f t="shared" si="24"/>
        <v>0.91997326203208563</v>
      </c>
      <c r="AA26" s="126">
        <f t="shared" si="25"/>
        <v>1.2117914438502673</v>
      </c>
      <c r="AB26" s="126">
        <f t="shared" si="26"/>
        <v>1.0346791443850267</v>
      </c>
      <c r="AC26" s="126">
        <f t="shared" si="27"/>
        <v>0.99585561497326203</v>
      </c>
      <c r="AD26" s="126">
        <f t="shared" si="28"/>
        <v>1.0053208556149731</v>
      </c>
      <c r="AE26" s="126">
        <f t="shared" si="29"/>
        <v>0.93762032085561497</v>
      </c>
      <c r="AF26" s="126">
        <f t="shared" si="30"/>
        <v>0.91764705882352937</v>
      </c>
      <c r="AG26" s="126">
        <f t="shared" si="31"/>
        <v>1.0194385026737969</v>
      </c>
      <c r="AH26" s="126">
        <f t="shared" si="32"/>
        <v>1.016470588235294</v>
      </c>
      <c r="AI26" s="126">
        <f t="shared" si="33"/>
        <v>1.0382085561497325</v>
      </c>
      <c r="AJ26" s="126">
        <f t="shared" si="34"/>
        <v>1.0529679144385027</v>
      </c>
      <c r="AK26" s="126">
        <f t="shared" si="35"/>
        <v>1.0270588235294118</v>
      </c>
      <c r="AL26" s="128">
        <v>1.01</v>
      </c>
      <c r="AM26" s="211">
        <v>100</v>
      </c>
    </row>
    <row r="27" spans="1:39">
      <c r="A27" s="28" t="s">
        <v>42</v>
      </c>
      <c r="B27" s="98" t="s">
        <v>14</v>
      </c>
      <c r="C27" s="29">
        <v>1989.5</v>
      </c>
      <c r="D27" s="30">
        <v>1895.5</v>
      </c>
      <c r="E27" s="31">
        <v>2734</v>
      </c>
      <c r="F27" s="32" t="s">
        <v>13</v>
      </c>
      <c r="G27" s="33" t="s">
        <v>13</v>
      </c>
      <c r="H27" s="33" t="s">
        <v>13</v>
      </c>
      <c r="I27" s="33">
        <v>489.1</v>
      </c>
      <c r="J27" s="33">
        <v>2040.1</v>
      </c>
      <c r="K27" s="33">
        <v>2369.5</v>
      </c>
      <c r="L27" s="33">
        <v>2277.6</v>
      </c>
      <c r="M27" s="33">
        <v>1996.2</v>
      </c>
      <c r="N27" s="33">
        <v>2201.8000000000002</v>
      </c>
      <c r="O27" s="33">
        <v>2062.1</v>
      </c>
      <c r="P27" s="33">
        <v>1806.5</v>
      </c>
      <c r="Q27" s="33">
        <v>2235.6999999999998</v>
      </c>
      <c r="R27" s="33">
        <v>2220.4</v>
      </c>
      <c r="S27" s="33">
        <v>2274.3000000000002</v>
      </c>
      <c r="T27" s="33">
        <v>2165.1999999999998</v>
      </c>
      <c r="U27" s="34">
        <v>2233.1</v>
      </c>
      <c r="V27" s="125">
        <f t="shared" si="20"/>
        <v>0</v>
      </c>
      <c r="W27" s="126">
        <f t="shared" si="21"/>
        <v>0</v>
      </c>
      <c r="X27" s="126">
        <f t="shared" si="22"/>
        <v>0</v>
      </c>
      <c r="Y27" s="126">
        <f t="shared" si="23"/>
        <v>0.22168001208641788</v>
      </c>
      <c r="Z27" s="126">
        <f t="shared" si="24"/>
        <v>0.92465629249131276</v>
      </c>
      <c r="AA27" s="126">
        <f t="shared" si="25"/>
        <v>1.0739537694515786</v>
      </c>
      <c r="AB27" s="126">
        <f t="shared" si="26"/>
        <v>1.0323009518054085</v>
      </c>
      <c r="AC27" s="126">
        <f t="shared" si="27"/>
        <v>0.90475902704335998</v>
      </c>
      <c r="AD27" s="126">
        <f t="shared" si="28"/>
        <v>0.99794530895905731</v>
      </c>
      <c r="AE27" s="126">
        <f t="shared" si="29"/>
        <v>0.93462758724882899</v>
      </c>
      <c r="AF27" s="126">
        <f t="shared" si="30"/>
        <v>0.81877927179332222</v>
      </c>
      <c r="AG27" s="126">
        <f t="shared" si="31"/>
        <v>1.0133101676990481</v>
      </c>
      <c r="AH27" s="126">
        <f t="shared" si="32"/>
        <v>1.0063755854358665</v>
      </c>
      <c r="AI27" s="126">
        <f t="shared" si="33"/>
        <v>1.0308052575917812</v>
      </c>
      <c r="AJ27" s="126">
        <f t="shared" si="34"/>
        <v>0.98135670040791645</v>
      </c>
      <c r="AK27" s="126">
        <f t="shared" si="35"/>
        <v>1.012131741954978</v>
      </c>
      <c r="AL27" s="128">
        <v>1.01</v>
      </c>
      <c r="AM27" s="211">
        <v>100</v>
      </c>
    </row>
    <row r="28" spans="1:39">
      <c r="A28" s="28" t="s">
        <v>43</v>
      </c>
      <c r="B28" s="98" t="s">
        <v>14</v>
      </c>
      <c r="C28" s="29">
        <v>128.5</v>
      </c>
      <c r="D28" s="30">
        <v>119.5</v>
      </c>
      <c r="E28" s="31">
        <v>166.5</v>
      </c>
      <c r="F28" s="32" t="s">
        <v>13</v>
      </c>
      <c r="G28" s="33" t="s">
        <v>13</v>
      </c>
      <c r="H28" s="33" t="s">
        <v>13</v>
      </c>
      <c r="I28" s="33">
        <v>42.7</v>
      </c>
      <c r="J28" s="33">
        <v>105.7</v>
      </c>
      <c r="K28" s="33">
        <v>119.2</v>
      </c>
      <c r="L28" s="33">
        <v>140.9</v>
      </c>
      <c r="M28" s="33">
        <v>135.5</v>
      </c>
      <c r="N28" s="33">
        <v>136.19999999999999</v>
      </c>
      <c r="O28" s="33">
        <v>126.7</v>
      </c>
      <c r="P28" s="33">
        <v>125.3</v>
      </c>
      <c r="Q28" s="33">
        <v>138.9</v>
      </c>
      <c r="R28" s="33">
        <v>139.5</v>
      </c>
      <c r="S28" s="33">
        <v>140.9</v>
      </c>
      <c r="T28" s="33">
        <v>149.69999999999999</v>
      </c>
      <c r="U28" s="34">
        <v>143.6</v>
      </c>
      <c r="V28" s="125">
        <f t="shared" si="20"/>
        <v>0</v>
      </c>
      <c r="W28" s="126">
        <f t="shared" si="21"/>
        <v>0</v>
      </c>
      <c r="X28" s="126">
        <f t="shared" si="22"/>
        <v>0</v>
      </c>
      <c r="Y28" s="126">
        <f t="shared" si="23"/>
        <v>0.30904704463208688</v>
      </c>
      <c r="Z28" s="126">
        <f t="shared" si="24"/>
        <v>0.76501809408926424</v>
      </c>
      <c r="AA28" s="126">
        <f t="shared" si="25"/>
        <v>0.86272617611580227</v>
      </c>
      <c r="AB28" s="126">
        <f t="shared" si="26"/>
        <v>1.0197828709288301</v>
      </c>
      <c r="AC28" s="126">
        <f t="shared" si="27"/>
        <v>0.98069963811821481</v>
      </c>
      <c r="AD28" s="126">
        <f t="shared" si="28"/>
        <v>0.98576598311218333</v>
      </c>
      <c r="AE28" s="126">
        <f t="shared" si="29"/>
        <v>0.91700844390832337</v>
      </c>
      <c r="AF28" s="126">
        <f t="shared" si="30"/>
        <v>0.906875753920386</v>
      </c>
      <c r="AG28" s="126">
        <f t="shared" si="31"/>
        <v>1.0053075995174912</v>
      </c>
      <c r="AH28" s="126">
        <f t="shared" si="32"/>
        <v>1.0096501809408926</v>
      </c>
      <c r="AI28" s="126">
        <f t="shared" si="33"/>
        <v>1.0197828709288301</v>
      </c>
      <c r="AJ28" s="126">
        <f t="shared" si="34"/>
        <v>1.0834740651387214</v>
      </c>
      <c r="AK28" s="126">
        <f t="shared" si="35"/>
        <v>1.0393244873341376</v>
      </c>
      <c r="AL28" s="128">
        <v>1.05</v>
      </c>
      <c r="AM28" s="211">
        <v>1.5</v>
      </c>
    </row>
    <row r="29" spans="1:39">
      <c r="A29" s="28" t="s">
        <v>80</v>
      </c>
      <c r="B29" s="98" t="s">
        <v>14</v>
      </c>
      <c r="C29" s="29">
        <v>98</v>
      </c>
      <c r="D29" s="30">
        <v>88.5</v>
      </c>
      <c r="E29" s="31">
        <v>122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79.099999999999994</v>
      </c>
      <c r="K29" s="33">
        <v>91.9</v>
      </c>
      <c r="L29" s="33">
        <v>104.7</v>
      </c>
      <c r="M29" s="33">
        <v>100.4</v>
      </c>
      <c r="N29" s="33">
        <v>99.2</v>
      </c>
      <c r="O29" s="33">
        <v>96.8</v>
      </c>
      <c r="P29" s="33">
        <v>95.6</v>
      </c>
      <c r="Q29" s="33">
        <v>102.9</v>
      </c>
      <c r="R29" s="33">
        <v>105.3</v>
      </c>
      <c r="S29" s="33">
        <v>105.3</v>
      </c>
      <c r="T29" s="33">
        <v>107.7</v>
      </c>
      <c r="U29" s="34">
        <v>108.9</v>
      </c>
      <c r="V29" s="125">
        <f t="shared" si="20"/>
        <v>0</v>
      </c>
      <c r="W29" s="126">
        <f t="shared" si="21"/>
        <v>0</v>
      </c>
      <c r="X29" s="126">
        <f t="shared" si="22"/>
        <v>0</v>
      </c>
      <c r="Y29" s="126">
        <f t="shared" si="23"/>
        <v>0</v>
      </c>
      <c r="Z29" s="126">
        <f t="shared" si="24"/>
        <v>0.76920583468395465</v>
      </c>
      <c r="AA29" s="126">
        <f t="shared" si="25"/>
        <v>0.8936790923824961</v>
      </c>
      <c r="AB29" s="126">
        <f t="shared" si="26"/>
        <v>1.0181523500810374</v>
      </c>
      <c r="AC29" s="126">
        <f t="shared" si="27"/>
        <v>0.97633711507293364</v>
      </c>
      <c r="AD29" s="126">
        <f t="shared" si="28"/>
        <v>0.96466774716369541</v>
      </c>
      <c r="AE29" s="126">
        <f t="shared" si="29"/>
        <v>0.94132901134521885</v>
      </c>
      <c r="AF29" s="126">
        <f t="shared" si="30"/>
        <v>0.92965964343598051</v>
      </c>
      <c r="AG29" s="126">
        <f t="shared" si="31"/>
        <v>1.00064829821718</v>
      </c>
      <c r="AH29" s="126">
        <f t="shared" si="32"/>
        <v>1.0239870340356565</v>
      </c>
      <c r="AI29" s="126">
        <f t="shared" si="33"/>
        <v>1.0239870340356565</v>
      </c>
      <c r="AJ29" s="126">
        <f t="shared" si="34"/>
        <v>1.0473257698541329</v>
      </c>
      <c r="AK29" s="126">
        <f t="shared" si="35"/>
        <v>1.0589951377633713</v>
      </c>
      <c r="AL29" s="128">
        <v>1.05</v>
      </c>
      <c r="AM29" s="211">
        <v>1.5</v>
      </c>
    </row>
    <row r="30" spans="1:39">
      <c r="A30" s="28" t="s">
        <v>44</v>
      </c>
      <c r="B30" s="98" t="s">
        <v>14</v>
      </c>
      <c r="C30" s="29">
        <v>132</v>
      </c>
      <c r="D30" s="30">
        <v>120.5</v>
      </c>
      <c r="E30" s="31">
        <v>166.5</v>
      </c>
      <c r="F30" s="32" t="s">
        <v>13</v>
      </c>
      <c r="G30" s="33" t="s">
        <v>13</v>
      </c>
      <c r="H30" s="33">
        <v>11.3</v>
      </c>
      <c r="I30" s="33">
        <v>45.4</v>
      </c>
      <c r="J30" s="33">
        <v>109.4</v>
      </c>
      <c r="K30" s="33">
        <v>121</v>
      </c>
      <c r="L30" s="33">
        <v>144.4</v>
      </c>
      <c r="M30" s="33">
        <v>137.6</v>
      </c>
      <c r="N30" s="33">
        <v>140.30000000000001</v>
      </c>
      <c r="O30" s="33">
        <v>130</v>
      </c>
      <c r="P30" s="33">
        <v>129.30000000000001</v>
      </c>
      <c r="Q30" s="33">
        <v>141.69999999999999</v>
      </c>
      <c r="R30" s="33">
        <v>142.4</v>
      </c>
      <c r="S30" s="33">
        <v>144.4</v>
      </c>
      <c r="T30" s="33">
        <v>152</v>
      </c>
      <c r="U30" s="34">
        <v>148.6</v>
      </c>
      <c r="V30" s="125">
        <f t="shared" si="20"/>
        <v>0</v>
      </c>
      <c r="W30" s="126">
        <f t="shared" si="21"/>
        <v>0</v>
      </c>
      <c r="X30" s="126">
        <f t="shared" si="22"/>
        <v>8.0906921241050131E-2</v>
      </c>
      <c r="Y30" s="126">
        <f t="shared" si="23"/>
        <v>0.32505966587112173</v>
      </c>
      <c r="Z30" s="126">
        <f t="shared" si="24"/>
        <v>0.783293556085919</v>
      </c>
      <c r="AA30" s="126">
        <f t="shared" si="25"/>
        <v>0.86634844868735095</v>
      </c>
      <c r="AB30" s="126">
        <f t="shared" si="26"/>
        <v>1.0338902147971361</v>
      </c>
      <c r="AC30" s="126">
        <f t="shared" si="27"/>
        <v>0.98520286396181389</v>
      </c>
      <c r="AD30" s="126">
        <f t="shared" si="28"/>
        <v>1.0045346062052507</v>
      </c>
      <c r="AE30" s="126">
        <f t="shared" si="29"/>
        <v>0.9307875894988068</v>
      </c>
      <c r="AF30" s="126">
        <f t="shared" si="30"/>
        <v>0.92577565632458247</v>
      </c>
      <c r="AG30" s="126">
        <f t="shared" si="31"/>
        <v>1.0145584725536994</v>
      </c>
      <c r="AH30" s="126">
        <f t="shared" si="32"/>
        <v>1.0195704057279238</v>
      </c>
      <c r="AI30" s="126">
        <f t="shared" si="33"/>
        <v>1.0338902147971361</v>
      </c>
      <c r="AJ30" s="126">
        <f t="shared" si="34"/>
        <v>1.0883054892601434</v>
      </c>
      <c r="AK30" s="126">
        <f t="shared" si="35"/>
        <v>1.0639618138424822</v>
      </c>
      <c r="AL30" s="128">
        <v>1.04</v>
      </c>
      <c r="AM30" s="211">
        <v>0.7</v>
      </c>
    </row>
    <row r="31" spans="1:39">
      <c r="A31" s="28" t="s">
        <v>45</v>
      </c>
      <c r="B31" s="98" t="s">
        <v>14</v>
      </c>
      <c r="C31" s="29">
        <v>946</v>
      </c>
      <c r="D31" s="30">
        <v>874</v>
      </c>
      <c r="E31" s="31">
        <v>1251.5</v>
      </c>
      <c r="F31" s="32" t="s">
        <v>13</v>
      </c>
      <c r="G31" s="33" t="s">
        <v>13</v>
      </c>
      <c r="H31" s="33">
        <v>29.8</v>
      </c>
      <c r="I31" s="33">
        <v>257</v>
      </c>
      <c r="J31" s="33">
        <v>930.1</v>
      </c>
      <c r="K31" s="33">
        <v>1051.2</v>
      </c>
      <c r="L31" s="33">
        <v>1043.7</v>
      </c>
      <c r="M31" s="33">
        <v>1003.8</v>
      </c>
      <c r="N31" s="33">
        <v>1025.5</v>
      </c>
      <c r="O31" s="33">
        <v>950.4</v>
      </c>
      <c r="P31" s="33">
        <v>934.1</v>
      </c>
      <c r="Q31" s="33">
        <v>1032.2</v>
      </c>
      <c r="R31" s="33">
        <v>1030.2</v>
      </c>
      <c r="S31" s="33">
        <v>1037.5999999999999</v>
      </c>
      <c r="T31" s="33">
        <v>1031.5</v>
      </c>
      <c r="U31" s="34">
        <v>1032.9000000000001</v>
      </c>
      <c r="V31" s="125">
        <f t="shared" si="20"/>
        <v>0</v>
      </c>
      <c r="W31" s="126">
        <f t="shared" si="21"/>
        <v>0</v>
      </c>
      <c r="X31" s="126">
        <f t="shared" si="22"/>
        <v>2.9106299853491779E-2</v>
      </c>
      <c r="Y31" s="126">
        <f t="shared" si="23"/>
        <v>0.25101741819957674</v>
      </c>
      <c r="Z31" s="126">
        <f t="shared" si="24"/>
        <v>0.90844864072928533</v>
      </c>
      <c r="AA31" s="126">
        <f t="shared" si="25"/>
        <v>1.0267296109392805</v>
      </c>
      <c r="AB31" s="126">
        <f t="shared" si="26"/>
        <v>1.0194041999023278</v>
      </c>
      <c r="AC31" s="126">
        <f t="shared" si="27"/>
        <v>0.98043301318573983</v>
      </c>
      <c r="AD31" s="126">
        <f t="shared" si="28"/>
        <v>1.0016278691193228</v>
      </c>
      <c r="AE31" s="126">
        <f t="shared" si="29"/>
        <v>0.92827608660263705</v>
      </c>
      <c r="AF31" s="126">
        <f t="shared" si="30"/>
        <v>0.91235552661566011</v>
      </c>
      <c r="AG31" s="126">
        <f t="shared" si="31"/>
        <v>1.0081719029790004</v>
      </c>
      <c r="AH31" s="126">
        <f t="shared" si="32"/>
        <v>1.0062184600358131</v>
      </c>
      <c r="AI31" s="126">
        <f t="shared" si="33"/>
        <v>1.0134461989256063</v>
      </c>
      <c r="AJ31" s="126">
        <f t="shared" si="34"/>
        <v>1.0074881979488848</v>
      </c>
      <c r="AK31" s="126">
        <f t="shared" si="35"/>
        <v>1.0088556080091162</v>
      </c>
      <c r="AL31" s="128">
        <v>1.01</v>
      </c>
      <c r="AM31" s="211">
        <v>100</v>
      </c>
    </row>
    <row r="32" spans="1:39">
      <c r="A32" s="28" t="s">
        <v>46</v>
      </c>
      <c r="B32" s="98" t="s">
        <v>14</v>
      </c>
      <c r="C32" s="29">
        <v>2227.5</v>
      </c>
      <c r="D32" s="30">
        <v>2160</v>
      </c>
      <c r="E32" s="31">
        <v>2986.5</v>
      </c>
      <c r="F32" s="32" t="s">
        <v>13</v>
      </c>
      <c r="G32" s="33" t="s">
        <v>13</v>
      </c>
      <c r="H32" s="33">
        <v>52</v>
      </c>
      <c r="I32" s="33">
        <v>543.79999999999995</v>
      </c>
      <c r="J32" s="33">
        <v>2255.6</v>
      </c>
      <c r="K32" s="33">
        <v>2585</v>
      </c>
      <c r="L32" s="33">
        <v>2480.9</v>
      </c>
      <c r="M32" s="33">
        <v>2401.6</v>
      </c>
      <c r="N32" s="33">
        <v>2448.5</v>
      </c>
      <c r="O32" s="33">
        <v>2272.8000000000002</v>
      </c>
      <c r="P32" s="33">
        <v>2194.1</v>
      </c>
      <c r="Q32" s="33">
        <v>2479</v>
      </c>
      <c r="R32" s="33">
        <v>2464.4</v>
      </c>
      <c r="S32" s="33">
        <v>2496.1</v>
      </c>
      <c r="T32" s="33">
        <v>2482.1999999999998</v>
      </c>
      <c r="U32" s="34">
        <v>2461.1999999999998</v>
      </c>
      <c r="V32" s="125">
        <f t="shared" si="20"/>
        <v>0</v>
      </c>
      <c r="W32" s="126">
        <f t="shared" si="21"/>
        <v>0</v>
      </c>
      <c r="X32" s="126">
        <f t="shared" si="22"/>
        <v>2.115541090317331E-2</v>
      </c>
      <c r="Y32" s="126">
        <f t="shared" si="23"/>
        <v>0.22123677786818549</v>
      </c>
      <c r="Z32" s="126">
        <f t="shared" si="24"/>
        <v>0.91765663140764842</v>
      </c>
      <c r="AA32" s="126">
        <f t="shared" si="25"/>
        <v>1.0516680227827502</v>
      </c>
      <c r="AB32" s="126">
        <f t="shared" si="26"/>
        <v>1.0093165174938976</v>
      </c>
      <c r="AC32" s="126">
        <f t="shared" si="27"/>
        <v>0.97705451586655812</v>
      </c>
      <c r="AD32" s="126">
        <f t="shared" si="28"/>
        <v>0.99613506916192029</v>
      </c>
      <c r="AE32" s="126">
        <f t="shared" si="29"/>
        <v>0.92465419039869823</v>
      </c>
      <c r="AF32" s="126">
        <f t="shared" si="30"/>
        <v>0.89263628966639541</v>
      </c>
      <c r="AG32" s="126">
        <f t="shared" si="31"/>
        <v>1.0085435313262816</v>
      </c>
      <c r="AH32" s="126">
        <f t="shared" si="32"/>
        <v>1.0026037428803907</v>
      </c>
      <c r="AI32" s="126">
        <f t="shared" si="33"/>
        <v>1.015500406834825</v>
      </c>
      <c r="AJ32" s="126">
        <f t="shared" si="34"/>
        <v>1.0098454027664767</v>
      </c>
      <c r="AK32" s="126">
        <f t="shared" si="35"/>
        <v>1.0013018714401951</v>
      </c>
      <c r="AL32" s="128">
        <v>1.01</v>
      </c>
      <c r="AM32" s="211">
        <v>100</v>
      </c>
    </row>
    <row r="33" spans="1:39" ht="15.75" thickBot="1">
      <c r="A33" s="28" t="s">
        <v>81</v>
      </c>
      <c r="B33" s="98" t="s">
        <v>14</v>
      </c>
      <c r="C33" s="29">
        <v>2161.5</v>
      </c>
      <c r="D33" s="30">
        <v>2177.5</v>
      </c>
      <c r="E33" s="31">
        <v>2843</v>
      </c>
      <c r="F33" s="32" t="s">
        <v>13</v>
      </c>
      <c r="G33" s="33" t="s">
        <v>13</v>
      </c>
      <c r="H33" s="33">
        <v>53</v>
      </c>
      <c r="I33" s="33">
        <v>461.7</v>
      </c>
      <c r="J33" s="33">
        <v>2121.1</v>
      </c>
      <c r="K33" s="33">
        <v>2428.1</v>
      </c>
      <c r="L33" s="33">
        <v>2229.5</v>
      </c>
      <c r="M33" s="33">
        <v>2601.6999999999998</v>
      </c>
      <c r="N33" s="33">
        <v>2433.6</v>
      </c>
      <c r="O33" s="33">
        <v>2033.4</v>
      </c>
      <c r="P33" s="33">
        <v>2060.1999999999998</v>
      </c>
      <c r="Q33" s="33">
        <v>2593.1999999999998</v>
      </c>
      <c r="R33" s="33">
        <v>2604.1999999999998</v>
      </c>
      <c r="S33" s="33">
        <v>2441.5</v>
      </c>
      <c r="T33" s="33">
        <v>2696.1</v>
      </c>
      <c r="U33" s="34">
        <v>2203.3000000000002</v>
      </c>
      <c r="V33" s="125">
        <f t="shared" si="20"/>
        <v>0</v>
      </c>
      <c r="W33" s="126">
        <f t="shared" si="21"/>
        <v>0</v>
      </c>
      <c r="X33" s="126">
        <f t="shared" si="22"/>
        <v>2.2138680033416874E-2</v>
      </c>
      <c r="Y33" s="126">
        <f t="shared" si="23"/>
        <v>0.19285714285714287</v>
      </c>
      <c r="Z33" s="126">
        <f t="shared" si="24"/>
        <v>0.88600668337510435</v>
      </c>
      <c r="AA33" s="126">
        <f t="shared" si="25"/>
        <v>1.0142439431913115</v>
      </c>
      <c r="AB33" s="126">
        <f t="shared" si="26"/>
        <v>0.93128654970760238</v>
      </c>
      <c r="AC33" s="126">
        <f t="shared" si="27"/>
        <v>1.0867585630743524</v>
      </c>
      <c r="AD33" s="126">
        <f t="shared" si="28"/>
        <v>1.0165413533834586</v>
      </c>
      <c r="AE33" s="126">
        <f t="shared" si="29"/>
        <v>0.84937343358395989</v>
      </c>
      <c r="AF33" s="126">
        <f t="shared" si="30"/>
        <v>0.86056808688387632</v>
      </c>
      <c r="AG33" s="126">
        <f t="shared" si="31"/>
        <v>1.0832080200501253</v>
      </c>
      <c r="AH33" s="126">
        <f t="shared" si="32"/>
        <v>1.0878028404344193</v>
      </c>
      <c r="AI33" s="126">
        <f t="shared" si="33"/>
        <v>1.0198412698412698</v>
      </c>
      <c r="AJ33" s="126">
        <f t="shared" si="34"/>
        <v>1.1261904761904762</v>
      </c>
      <c r="AK33" s="126">
        <f t="shared" si="35"/>
        <v>0.92034252297410202</v>
      </c>
      <c r="AL33" s="132">
        <v>1.03</v>
      </c>
      <c r="AM33" s="212">
        <v>100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61.5</v>
      </c>
      <c r="G34" s="40">
        <v>86.5</v>
      </c>
      <c r="H34" s="40">
        <v>121.5</v>
      </c>
      <c r="I34" s="40">
        <v>141.5</v>
      </c>
      <c r="J34" s="40">
        <v>171.5</v>
      </c>
      <c r="K34" s="40">
        <v>191.5</v>
      </c>
      <c r="L34" s="40">
        <v>231.5</v>
      </c>
      <c r="M34" s="40">
        <v>261.5</v>
      </c>
      <c r="N34" s="40">
        <v>281.5</v>
      </c>
      <c r="O34" s="40">
        <v>311.5</v>
      </c>
      <c r="P34" s="40">
        <v>341.5</v>
      </c>
      <c r="Q34" s="40">
        <v>391.5</v>
      </c>
      <c r="R34" s="40">
        <v>431.5</v>
      </c>
      <c r="S34" s="40">
        <v>501.5</v>
      </c>
      <c r="T34" s="40">
        <v>551.5</v>
      </c>
      <c r="U34" s="41">
        <v>600</v>
      </c>
      <c r="V34" s="36">
        <f>F34</f>
        <v>61.5</v>
      </c>
      <c r="W34" s="37">
        <f t="shared" ref="W34:AK34" si="36">G34</f>
        <v>86.5</v>
      </c>
      <c r="X34" s="37">
        <f t="shared" si="36"/>
        <v>121.5</v>
      </c>
      <c r="Y34" s="37">
        <f t="shared" si="36"/>
        <v>141.5</v>
      </c>
      <c r="Z34" s="37">
        <f t="shared" si="36"/>
        <v>171.5</v>
      </c>
      <c r="AA34" s="37">
        <f t="shared" si="36"/>
        <v>191.5</v>
      </c>
      <c r="AB34" s="37">
        <f t="shared" si="36"/>
        <v>231.5</v>
      </c>
      <c r="AC34" s="37">
        <f t="shared" si="36"/>
        <v>261.5</v>
      </c>
      <c r="AD34" s="37">
        <f t="shared" si="36"/>
        <v>281.5</v>
      </c>
      <c r="AE34" s="37">
        <f t="shared" si="36"/>
        <v>311.5</v>
      </c>
      <c r="AF34" s="37">
        <f t="shared" si="36"/>
        <v>341.5</v>
      </c>
      <c r="AG34" s="37">
        <f t="shared" si="36"/>
        <v>391.5</v>
      </c>
      <c r="AH34" s="37">
        <f t="shared" si="36"/>
        <v>431.5</v>
      </c>
      <c r="AI34" s="37">
        <f t="shared" si="36"/>
        <v>501.5</v>
      </c>
      <c r="AJ34" s="37">
        <f t="shared" si="36"/>
        <v>551.5</v>
      </c>
      <c r="AK34" s="38">
        <f t="shared" si="36"/>
        <v>600</v>
      </c>
      <c r="AL34" s="133"/>
      <c r="AM34" s="206"/>
    </row>
    <row r="35" spans="1:39">
      <c r="A35" s="42" t="s">
        <v>0</v>
      </c>
      <c r="B35" s="100" t="s">
        <v>14</v>
      </c>
      <c r="C35" s="43">
        <v>1816</v>
      </c>
      <c r="D35" s="44">
        <v>1913</v>
      </c>
      <c r="E35" s="45">
        <v>1852</v>
      </c>
      <c r="F35" s="46" t="s">
        <v>13</v>
      </c>
      <c r="G35" s="47" t="s">
        <v>13</v>
      </c>
      <c r="H35" s="47">
        <v>53.2</v>
      </c>
      <c r="I35" s="47">
        <v>531</v>
      </c>
      <c r="J35" s="47">
        <v>1717.6</v>
      </c>
      <c r="K35" s="47">
        <v>1778.1</v>
      </c>
      <c r="L35" s="47">
        <v>1843.9</v>
      </c>
      <c r="M35" s="47">
        <v>1850.1</v>
      </c>
      <c r="N35" s="47">
        <v>1820.3</v>
      </c>
      <c r="O35" s="47">
        <v>1827.9</v>
      </c>
      <c r="P35" s="47">
        <v>1865.6</v>
      </c>
      <c r="Q35" s="47">
        <v>2085.1</v>
      </c>
      <c r="R35" s="47">
        <v>1957.2</v>
      </c>
      <c r="S35" s="47">
        <v>1961.4</v>
      </c>
      <c r="T35" s="47">
        <v>1892.2</v>
      </c>
      <c r="U35" s="48">
        <v>1942.3</v>
      </c>
      <c r="V35" s="134">
        <f>IF(F35="&lt;5",0,F35/AVERAGE($C35:$E35))</f>
        <v>0</v>
      </c>
      <c r="W35" s="135">
        <f t="shared" ref="W35:AK37" si="37">IF(G35="&lt;5",0,G35/AVERAGE($C35:$E35))</f>
        <v>0</v>
      </c>
      <c r="X35" s="135">
        <f t="shared" si="37"/>
        <v>2.8597025622648275E-2</v>
      </c>
      <c r="Y35" s="135">
        <f t="shared" si="37"/>
        <v>0.28543271815086901</v>
      </c>
      <c r="Z35" s="135">
        <f t="shared" si="37"/>
        <v>0.92327539867407271</v>
      </c>
      <c r="AA35" s="135">
        <f t="shared" si="37"/>
        <v>0.95579645224870091</v>
      </c>
      <c r="AB35" s="135">
        <f t="shared" si="37"/>
        <v>0.99116645762408184</v>
      </c>
      <c r="AC35" s="135">
        <f t="shared" si="37"/>
        <v>0.99449919369288653</v>
      </c>
      <c r="AD35" s="135">
        <f t="shared" si="37"/>
        <v>0.97848055903959863</v>
      </c>
      <c r="AE35" s="135">
        <f t="shared" si="37"/>
        <v>0.98256584841426275</v>
      </c>
      <c r="AF35" s="135">
        <f t="shared" si="37"/>
        <v>1.0028310338648987</v>
      </c>
      <c r="AG35" s="135">
        <f t="shared" si="37"/>
        <v>1.1208206414621036</v>
      </c>
      <c r="AH35" s="135">
        <f t="shared" si="37"/>
        <v>1.0520695215911127</v>
      </c>
      <c r="AI35" s="135">
        <f t="shared" si="37"/>
        <v>1.0543271815086903</v>
      </c>
      <c r="AJ35" s="135">
        <f t="shared" si="37"/>
        <v>1.0171295466762229</v>
      </c>
      <c r="AK35" s="136">
        <f t="shared" si="37"/>
        <v>1.0440602042644687</v>
      </c>
      <c r="AL35" s="137">
        <v>1.06</v>
      </c>
      <c r="AM35" s="203">
        <v>100</v>
      </c>
    </row>
    <row r="36" spans="1:39">
      <c r="A36" s="49" t="s">
        <v>1</v>
      </c>
      <c r="B36" s="101" t="s">
        <v>14</v>
      </c>
      <c r="C36" s="50">
        <v>613.79999999999995</v>
      </c>
      <c r="D36" s="51">
        <v>667</v>
      </c>
      <c r="E36" s="52">
        <v>640.5</v>
      </c>
      <c r="F36" s="53" t="s">
        <v>13</v>
      </c>
      <c r="G36" s="54" t="s">
        <v>13</v>
      </c>
      <c r="H36" s="54">
        <v>16.100000000000001</v>
      </c>
      <c r="I36" s="54">
        <v>185.4</v>
      </c>
      <c r="J36" s="54">
        <v>570.4</v>
      </c>
      <c r="K36" s="54">
        <v>596.1</v>
      </c>
      <c r="L36" s="54">
        <v>616.6</v>
      </c>
      <c r="M36" s="54">
        <v>617.29999999999995</v>
      </c>
      <c r="N36" s="54">
        <v>604.70000000000005</v>
      </c>
      <c r="O36" s="54">
        <v>610.6</v>
      </c>
      <c r="P36" s="54">
        <v>641.79999999999995</v>
      </c>
      <c r="Q36" s="54">
        <v>739</v>
      </c>
      <c r="R36" s="54">
        <v>688.3</v>
      </c>
      <c r="S36" s="54">
        <v>686.8</v>
      </c>
      <c r="T36" s="54">
        <v>645.79999999999995</v>
      </c>
      <c r="U36" s="55">
        <v>676.1</v>
      </c>
      <c r="V36" s="138">
        <f t="shared" ref="V36:V37" si="38">IF(F36="&lt;5",0,F36/AVERAGE($C36:$E36))</f>
        <v>0</v>
      </c>
      <c r="W36" s="139">
        <f t="shared" si="37"/>
        <v>0</v>
      </c>
      <c r="X36" s="139">
        <f t="shared" si="37"/>
        <v>2.5139228647270081E-2</v>
      </c>
      <c r="Y36" s="139">
        <f t="shared" si="37"/>
        <v>0.28949149013688652</v>
      </c>
      <c r="Z36" s="139">
        <f t="shared" si="37"/>
        <v>0.89064695778899705</v>
      </c>
      <c r="AA36" s="139">
        <f t="shared" si="37"/>
        <v>0.93077603705824197</v>
      </c>
      <c r="AB36" s="139">
        <f t="shared" si="37"/>
        <v>0.96278561390725037</v>
      </c>
      <c r="AC36" s="139">
        <f t="shared" si="37"/>
        <v>0.96387862384843592</v>
      </c>
      <c r="AD36" s="139">
        <f t="shared" si="37"/>
        <v>0.94420444490709432</v>
      </c>
      <c r="AE36" s="139">
        <f t="shared" si="37"/>
        <v>0.95341695726851627</v>
      </c>
      <c r="AF36" s="139">
        <f t="shared" si="37"/>
        <v>1.002133971789934</v>
      </c>
      <c r="AG36" s="139">
        <f t="shared" si="37"/>
        <v>1.1539062093374279</v>
      </c>
      <c r="AH36" s="139">
        <f t="shared" si="37"/>
        <v>1.074741060740124</v>
      </c>
      <c r="AI36" s="139">
        <f t="shared" si="37"/>
        <v>1.0723988965804403</v>
      </c>
      <c r="AJ36" s="139">
        <f t="shared" si="37"/>
        <v>1.0083797428824233</v>
      </c>
      <c r="AK36" s="140">
        <f t="shared" si="37"/>
        <v>1.0556914589080311</v>
      </c>
      <c r="AL36" s="141">
        <v>1.06</v>
      </c>
      <c r="AM36" s="207">
        <v>100</v>
      </c>
    </row>
    <row r="37" spans="1:39" ht="15.75" thickBot="1">
      <c r="A37" s="163" t="s">
        <v>9</v>
      </c>
      <c r="B37" s="164" t="s">
        <v>14</v>
      </c>
      <c r="C37" s="165">
        <v>76.900000000000006</v>
      </c>
      <c r="D37" s="166">
        <v>73.400000000000006</v>
      </c>
      <c r="E37" s="167">
        <v>80.099999999999994</v>
      </c>
      <c r="F37" s="168" t="s">
        <v>13</v>
      </c>
      <c r="G37" s="169" t="s">
        <v>13</v>
      </c>
      <c r="H37" s="169" t="s">
        <v>13</v>
      </c>
      <c r="I37" s="169">
        <v>34.5</v>
      </c>
      <c r="J37" s="169">
        <v>71.599999999999994</v>
      </c>
      <c r="K37" s="169">
        <v>77.400000000000006</v>
      </c>
      <c r="L37" s="169">
        <v>79.400000000000006</v>
      </c>
      <c r="M37" s="169">
        <v>81.7</v>
      </c>
      <c r="N37" s="169">
        <v>76.400000000000006</v>
      </c>
      <c r="O37" s="169">
        <v>79.900000000000006</v>
      </c>
      <c r="P37" s="169">
        <v>78.2</v>
      </c>
      <c r="Q37" s="169">
        <v>75.599999999999994</v>
      </c>
      <c r="R37" s="169">
        <v>78.900000000000006</v>
      </c>
      <c r="S37" s="169">
        <v>74</v>
      </c>
      <c r="T37" s="169">
        <v>77.8</v>
      </c>
      <c r="U37" s="170">
        <v>75.7</v>
      </c>
      <c r="V37" s="146">
        <f t="shared" si="38"/>
        <v>0</v>
      </c>
      <c r="W37" s="147">
        <f t="shared" si="37"/>
        <v>0</v>
      </c>
      <c r="X37" s="147">
        <f t="shared" si="37"/>
        <v>0</v>
      </c>
      <c r="Y37" s="147">
        <f t="shared" si="37"/>
        <v>0.44921875</v>
      </c>
      <c r="Z37" s="147">
        <f t="shared" si="37"/>
        <v>0.93229166666666663</v>
      </c>
      <c r="AA37" s="147">
        <f t="shared" si="37"/>
        <v>1.0078125000000002</v>
      </c>
      <c r="AB37" s="147">
        <f t="shared" si="37"/>
        <v>1.0338541666666667</v>
      </c>
      <c r="AC37" s="147">
        <f t="shared" si="37"/>
        <v>1.0638020833333335</v>
      </c>
      <c r="AD37" s="147">
        <f t="shared" si="37"/>
        <v>0.99479166666666674</v>
      </c>
      <c r="AE37" s="147">
        <f t="shared" si="37"/>
        <v>1.0403645833333335</v>
      </c>
      <c r="AF37" s="147">
        <f t="shared" si="37"/>
        <v>1.0182291666666667</v>
      </c>
      <c r="AG37" s="147">
        <f t="shared" si="37"/>
        <v>0.984375</v>
      </c>
      <c r="AH37" s="147">
        <f t="shared" si="37"/>
        <v>1.0273437500000002</v>
      </c>
      <c r="AI37" s="147">
        <f t="shared" si="37"/>
        <v>0.96354166666666674</v>
      </c>
      <c r="AJ37" s="147">
        <f t="shared" si="37"/>
        <v>1.0130208333333333</v>
      </c>
      <c r="AK37" s="148">
        <f t="shared" si="37"/>
        <v>0.98567708333333337</v>
      </c>
      <c r="AL37" s="149">
        <v>1.04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0" sqref="Q10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7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0.3630163565685367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4.7539999999999996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0.7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1582</v>
      </c>
      <c r="D15" s="80">
        <v>1593</v>
      </c>
      <c r="E15" s="81">
        <v>1585</v>
      </c>
      <c r="F15" s="82">
        <v>227</v>
      </c>
      <c r="G15" s="83">
        <v>224</v>
      </c>
      <c r="H15" s="83">
        <v>227</v>
      </c>
      <c r="I15" s="83">
        <v>318</v>
      </c>
      <c r="J15" s="83">
        <v>533</v>
      </c>
      <c r="K15" s="83">
        <v>889</v>
      </c>
      <c r="L15" s="83">
        <v>1112</v>
      </c>
      <c r="M15" s="83">
        <v>1437</v>
      </c>
      <c r="N15" s="83">
        <v>1547</v>
      </c>
      <c r="O15" s="83">
        <v>1508</v>
      </c>
      <c r="P15" s="83">
        <v>1560</v>
      </c>
      <c r="Q15" s="83">
        <v>1567</v>
      </c>
      <c r="R15" s="83">
        <v>1526</v>
      </c>
      <c r="S15" s="83">
        <v>1568</v>
      </c>
      <c r="T15" s="83">
        <v>1581</v>
      </c>
      <c r="U15" s="84">
        <v>1565</v>
      </c>
      <c r="V15" s="116">
        <f>(F15-$F15)/(AVERAGE($C15:$E15)-$F15)</f>
        <v>0</v>
      </c>
      <c r="W15" s="117">
        <f t="shared" ref="W15:AK15" si="2">(G15-$F15)/(AVERAGE($C15:$E15)-$F15)</f>
        <v>-2.2064231429271878E-3</v>
      </c>
      <c r="X15" s="117">
        <f t="shared" si="2"/>
        <v>0</v>
      </c>
      <c r="Y15" s="117">
        <f t="shared" si="2"/>
        <v>6.6928168668791366E-2</v>
      </c>
      <c r="Z15" s="117">
        <f t="shared" si="2"/>
        <v>0.22505516057857317</v>
      </c>
      <c r="AA15" s="117">
        <f t="shared" si="2"/>
        <v>0.48688404020593279</v>
      </c>
      <c r="AB15" s="117">
        <f t="shared" si="2"/>
        <v>0.65089482716352043</v>
      </c>
      <c r="AC15" s="117">
        <f t="shared" si="2"/>
        <v>0.88992400098063251</v>
      </c>
      <c r="AD15" s="117">
        <f t="shared" si="2"/>
        <v>0.97082618288796263</v>
      </c>
      <c r="AE15" s="117">
        <f t="shared" si="2"/>
        <v>0.94214268202990925</v>
      </c>
      <c r="AF15" s="117">
        <f t="shared" si="2"/>
        <v>0.98038734984064713</v>
      </c>
      <c r="AG15" s="117">
        <f t="shared" si="2"/>
        <v>0.98553567050747726</v>
      </c>
      <c r="AH15" s="117">
        <f t="shared" si="2"/>
        <v>0.95538122088747235</v>
      </c>
      <c r="AI15" s="117">
        <f t="shared" si="2"/>
        <v>0.98627114488845302</v>
      </c>
      <c r="AJ15" s="117">
        <f t="shared" si="2"/>
        <v>0.99583231184113752</v>
      </c>
      <c r="AK15" s="118">
        <f t="shared" si="2"/>
        <v>0.98406472174552584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7.07</v>
      </c>
      <c r="D16" s="86">
        <v>7.08</v>
      </c>
      <c r="E16" s="87">
        <v>7.08</v>
      </c>
      <c r="F16" s="88">
        <v>7.25</v>
      </c>
      <c r="G16" s="89">
        <v>7.23</v>
      </c>
      <c r="H16" s="89">
        <v>7.2</v>
      </c>
      <c r="I16" s="89">
        <v>7.21</v>
      </c>
      <c r="J16" s="89">
        <v>7.18</v>
      </c>
      <c r="K16" s="89">
        <v>7.14</v>
      </c>
      <c r="L16" s="89">
        <v>7.13</v>
      </c>
      <c r="M16" s="89">
        <v>7.06</v>
      </c>
      <c r="N16" s="89">
        <v>7.08</v>
      </c>
      <c r="O16" s="89">
        <v>7.13</v>
      </c>
      <c r="P16" s="89">
        <v>7.16</v>
      </c>
      <c r="Q16" s="89">
        <v>7.16</v>
      </c>
      <c r="R16" s="89">
        <v>7.21</v>
      </c>
      <c r="S16" s="89">
        <v>7.26</v>
      </c>
      <c r="T16" s="89">
        <v>7.29</v>
      </c>
      <c r="U16" s="90">
        <v>7.37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67398</v>
      </c>
      <c r="D18" s="158">
        <v>64601</v>
      </c>
      <c r="E18" s="159">
        <v>95697</v>
      </c>
      <c r="F18" s="171">
        <v>10.6</v>
      </c>
      <c r="G18" s="160" t="s">
        <v>13</v>
      </c>
      <c r="H18" s="160">
        <v>8676.5</v>
      </c>
      <c r="I18" s="160">
        <v>23125.8</v>
      </c>
      <c r="J18" s="160">
        <v>64923</v>
      </c>
      <c r="K18" s="160">
        <v>79606.399999999994</v>
      </c>
      <c r="L18" s="160">
        <v>75237.7</v>
      </c>
      <c r="M18" s="160">
        <v>75874.899999999994</v>
      </c>
      <c r="N18" s="160">
        <v>75306.7</v>
      </c>
      <c r="O18" s="160">
        <v>76238.8</v>
      </c>
      <c r="P18" s="160">
        <v>77094.5</v>
      </c>
      <c r="Q18" s="160">
        <v>75056.399999999994</v>
      </c>
      <c r="R18" s="160">
        <v>76629.399999999994</v>
      </c>
      <c r="S18" s="160">
        <v>78493.600000000006</v>
      </c>
      <c r="T18" s="160">
        <v>74014.399999999994</v>
      </c>
      <c r="U18" s="161">
        <v>76016.5</v>
      </c>
      <c r="V18" s="125">
        <f>IF(F18="&lt;5",0,F18/AVERAGE($C18:$E18))</f>
        <v>1.3965989740706905E-4</v>
      </c>
      <c r="W18" s="126">
        <f t="shared" ref="W18:AK33" si="4">IF(G18="&lt;5",0,G18/AVERAGE($C18:$E18))</f>
        <v>0</v>
      </c>
      <c r="X18" s="126">
        <f t="shared" si="4"/>
        <v>0.11431689621249384</v>
      </c>
      <c r="Y18" s="126">
        <f t="shared" si="4"/>
        <v>0.30469309957135826</v>
      </c>
      <c r="Z18" s="126">
        <f t="shared" si="4"/>
        <v>0.85539052069425892</v>
      </c>
      <c r="AA18" s="126">
        <f t="shared" si="4"/>
        <v>1.0488510997118965</v>
      </c>
      <c r="AB18" s="126">
        <f t="shared" si="4"/>
        <v>0.99129145878715474</v>
      </c>
      <c r="AC18" s="126">
        <f t="shared" si="4"/>
        <v>0.99968686318600219</v>
      </c>
      <c r="AD18" s="126">
        <f t="shared" si="4"/>
        <v>0.99220056566650261</v>
      </c>
      <c r="AE18" s="126">
        <f t="shared" si="4"/>
        <v>1.0044814138149112</v>
      </c>
      <c r="AF18" s="126">
        <f t="shared" si="4"/>
        <v>1.015755656665027</v>
      </c>
      <c r="AG18" s="126">
        <f t="shared" si="4"/>
        <v>0.98890274752301299</v>
      </c>
      <c r="AH18" s="126">
        <f t="shared" si="4"/>
        <v>1.0096277492797412</v>
      </c>
      <c r="AI18" s="126">
        <f t="shared" si="4"/>
        <v>1.0341894455765581</v>
      </c>
      <c r="AJ18" s="126">
        <f t="shared" si="4"/>
        <v>0.97517391609865767</v>
      </c>
      <c r="AK18" s="126">
        <f t="shared" si="4"/>
        <v>1.0015525086079684</v>
      </c>
      <c r="AL18" s="162">
        <v>1</v>
      </c>
      <c r="AM18" s="210">
        <v>100</v>
      </c>
    </row>
    <row r="19" spans="1:39">
      <c r="A19" s="28" t="s">
        <v>35</v>
      </c>
      <c r="B19" s="98" t="s">
        <v>14</v>
      </c>
      <c r="C19" s="29">
        <v>22547.5</v>
      </c>
      <c r="D19" s="30">
        <v>21606.5</v>
      </c>
      <c r="E19" s="31">
        <v>31088</v>
      </c>
      <c r="F19" s="32" t="s">
        <v>13</v>
      </c>
      <c r="G19" s="33" t="s">
        <v>13</v>
      </c>
      <c r="H19" s="33">
        <v>2760.6</v>
      </c>
      <c r="I19" s="33">
        <v>7278.5</v>
      </c>
      <c r="J19" s="33">
        <v>20193.400000000001</v>
      </c>
      <c r="K19" s="33">
        <v>25071.1</v>
      </c>
      <c r="L19" s="33">
        <v>24786.9</v>
      </c>
      <c r="M19" s="33">
        <v>25473.3</v>
      </c>
      <c r="N19" s="33">
        <v>24705.1</v>
      </c>
      <c r="O19" s="33">
        <v>25153.599999999999</v>
      </c>
      <c r="P19" s="33">
        <v>25672.3</v>
      </c>
      <c r="Q19" s="33">
        <v>25163.1</v>
      </c>
      <c r="R19" s="33">
        <v>26150.799999999999</v>
      </c>
      <c r="S19" s="33">
        <v>26381.200000000001</v>
      </c>
      <c r="T19" s="33">
        <v>24633.5</v>
      </c>
      <c r="U19" s="34">
        <v>25604.799999999999</v>
      </c>
      <c r="V19" s="125">
        <f>IF(F19="&lt;5",0,F19/AVERAGE($C19:$E19))</f>
        <v>0</v>
      </c>
      <c r="W19" s="126">
        <f t="shared" si="4"/>
        <v>0</v>
      </c>
      <c r="X19" s="126">
        <f t="shared" si="4"/>
        <v>0.11006884452832194</v>
      </c>
      <c r="Y19" s="126">
        <f t="shared" si="4"/>
        <v>0.29020360968607956</v>
      </c>
      <c r="Z19" s="126">
        <f t="shared" si="4"/>
        <v>0.80513808777012841</v>
      </c>
      <c r="AA19" s="126">
        <f t="shared" si="4"/>
        <v>0.99961856409983774</v>
      </c>
      <c r="AB19" s="126">
        <f t="shared" si="4"/>
        <v>0.98828712687063081</v>
      </c>
      <c r="AC19" s="126">
        <f t="shared" si="4"/>
        <v>1.0156548204460274</v>
      </c>
      <c r="AD19" s="126">
        <f t="shared" si="4"/>
        <v>0.98502565056750213</v>
      </c>
      <c r="AE19" s="126">
        <f t="shared" si="4"/>
        <v>1.0029079503468805</v>
      </c>
      <c r="AF19" s="126">
        <f t="shared" si="4"/>
        <v>1.0235892187873794</v>
      </c>
      <c r="AG19" s="126">
        <f t="shared" si="4"/>
        <v>1.0032867281571463</v>
      </c>
      <c r="AH19" s="126">
        <f t="shared" si="4"/>
        <v>1.042667659020228</v>
      </c>
      <c r="AI19" s="126">
        <f t="shared" si="4"/>
        <v>1.0518540177028788</v>
      </c>
      <c r="AJ19" s="126">
        <f t="shared" si="4"/>
        <v>0.98217086201855341</v>
      </c>
      <c r="AK19" s="126">
        <f t="shared" si="4"/>
        <v>1.0208979027670715</v>
      </c>
      <c r="AL19" s="128">
        <v>1</v>
      </c>
      <c r="AM19" s="211">
        <v>100</v>
      </c>
    </row>
    <row r="20" spans="1:39">
      <c r="A20" s="28" t="s">
        <v>78</v>
      </c>
      <c r="B20" s="98" t="s">
        <v>14</v>
      </c>
      <c r="C20" s="29">
        <v>29376</v>
      </c>
      <c r="D20" s="30">
        <v>28817.5</v>
      </c>
      <c r="E20" s="31">
        <v>41037.5</v>
      </c>
      <c r="F20" s="32" t="s">
        <v>13</v>
      </c>
      <c r="G20" s="33" t="s">
        <v>13</v>
      </c>
      <c r="H20" s="33">
        <v>3631.7</v>
      </c>
      <c r="I20" s="33">
        <v>9605.5</v>
      </c>
      <c r="J20" s="33">
        <v>26511</v>
      </c>
      <c r="K20" s="33">
        <v>32713.5</v>
      </c>
      <c r="L20" s="33">
        <v>32669.1</v>
      </c>
      <c r="M20" s="33">
        <v>33643</v>
      </c>
      <c r="N20" s="33">
        <v>32462.5</v>
      </c>
      <c r="O20" s="33">
        <v>33238.400000000001</v>
      </c>
      <c r="P20" s="33">
        <v>33762.699999999997</v>
      </c>
      <c r="Q20" s="33">
        <v>32898.5</v>
      </c>
      <c r="R20" s="33">
        <v>34426.1</v>
      </c>
      <c r="S20" s="33">
        <v>34588.9</v>
      </c>
      <c r="T20" s="33">
        <v>32520.7</v>
      </c>
      <c r="U20" s="34">
        <v>33465.9</v>
      </c>
      <c r="V20" s="125">
        <f t="shared" ref="V20:V33" si="5">IF(F20="&lt;5",0,F20/AVERAGE($C20:$E20))</f>
        <v>0</v>
      </c>
      <c r="W20" s="126">
        <f t="shared" si="4"/>
        <v>0</v>
      </c>
      <c r="X20" s="126">
        <f t="shared" si="4"/>
        <v>0.10979532605738125</v>
      </c>
      <c r="Y20" s="126">
        <f t="shared" si="4"/>
        <v>0.29039816186473982</v>
      </c>
      <c r="Z20" s="126">
        <f t="shared" si="4"/>
        <v>0.80149348489887229</v>
      </c>
      <c r="AA20" s="126">
        <f t="shared" si="4"/>
        <v>0.98901049067327751</v>
      </c>
      <c r="AB20" s="126">
        <f t="shared" si="4"/>
        <v>0.98766816821356229</v>
      </c>
      <c r="AC20" s="126">
        <f t="shared" si="4"/>
        <v>1.0171115881125858</v>
      </c>
      <c r="AD20" s="126">
        <f t="shared" si="4"/>
        <v>0.98142213622759011</v>
      </c>
      <c r="AE20" s="126">
        <f t="shared" si="4"/>
        <v>1.0048795235359917</v>
      </c>
      <c r="AF20" s="126">
        <f t="shared" si="4"/>
        <v>1.0207304169060072</v>
      </c>
      <c r="AG20" s="126">
        <f t="shared" si="4"/>
        <v>0.99460350092209093</v>
      </c>
      <c r="AH20" s="126">
        <f t="shared" si="4"/>
        <v>1.0407866493333735</v>
      </c>
      <c r="AI20" s="126">
        <f t="shared" si="4"/>
        <v>1.0457084983523295</v>
      </c>
      <c r="AJ20" s="126">
        <f t="shared" si="4"/>
        <v>0.98318166701937904</v>
      </c>
      <c r="AK20" s="126">
        <f t="shared" si="4"/>
        <v>1.0117574145176407</v>
      </c>
      <c r="AL20" s="128">
        <v>1</v>
      </c>
      <c r="AM20" s="211">
        <v>100</v>
      </c>
    </row>
    <row r="21" spans="1:39">
      <c r="A21" s="28" t="s">
        <v>36</v>
      </c>
      <c r="B21" s="98" t="s">
        <v>14</v>
      </c>
      <c r="C21" s="29">
        <v>24468</v>
      </c>
      <c r="D21" s="30">
        <v>23828.5</v>
      </c>
      <c r="E21" s="31">
        <v>33821</v>
      </c>
      <c r="F21" s="32" t="s">
        <v>13</v>
      </c>
      <c r="G21" s="33" t="s">
        <v>13</v>
      </c>
      <c r="H21" s="33">
        <v>2948</v>
      </c>
      <c r="I21" s="33">
        <v>7832.4</v>
      </c>
      <c r="J21" s="33">
        <v>21069.9</v>
      </c>
      <c r="K21" s="33">
        <v>26067.7</v>
      </c>
      <c r="L21" s="33">
        <v>26756.6</v>
      </c>
      <c r="M21" s="33">
        <v>27624.799999999999</v>
      </c>
      <c r="N21" s="33">
        <v>26783.3</v>
      </c>
      <c r="O21" s="33">
        <v>27307.4</v>
      </c>
      <c r="P21" s="33">
        <v>27908.9</v>
      </c>
      <c r="Q21" s="33">
        <v>27182.9</v>
      </c>
      <c r="R21" s="33">
        <v>28445.3</v>
      </c>
      <c r="S21" s="33">
        <v>28637.599999999999</v>
      </c>
      <c r="T21" s="33">
        <v>27003.599999999999</v>
      </c>
      <c r="U21" s="34">
        <v>27733.599999999999</v>
      </c>
      <c r="V21" s="125">
        <f t="shared" si="5"/>
        <v>0</v>
      </c>
      <c r="W21" s="126">
        <f t="shared" si="4"/>
        <v>0</v>
      </c>
      <c r="X21" s="126">
        <f t="shared" si="4"/>
        <v>0.10769933327244498</v>
      </c>
      <c r="Y21" s="126">
        <f t="shared" si="4"/>
        <v>0.28614120010959904</v>
      </c>
      <c r="Z21" s="126">
        <f t="shared" si="4"/>
        <v>0.76974700885925662</v>
      </c>
      <c r="AA21" s="126">
        <f t="shared" si="4"/>
        <v>0.95233171979176179</v>
      </c>
      <c r="AB21" s="126">
        <f t="shared" si="4"/>
        <v>0.97749931500593656</v>
      </c>
      <c r="AC21" s="126">
        <f t="shared" si="4"/>
        <v>1.0092172801169057</v>
      </c>
      <c r="AD21" s="126">
        <f t="shared" si="4"/>
        <v>0.97847474655219657</v>
      </c>
      <c r="AE21" s="126">
        <f t="shared" si="4"/>
        <v>0.99762170061192812</v>
      </c>
      <c r="AF21" s="126">
        <f t="shared" si="4"/>
        <v>1.019596310165312</v>
      </c>
      <c r="AG21" s="126">
        <f t="shared" si="4"/>
        <v>0.99307334003105308</v>
      </c>
      <c r="AH21" s="126">
        <f t="shared" si="4"/>
        <v>1.0391926203306239</v>
      </c>
      <c r="AI21" s="126">
        <f t="shared" si="4"/>
        <v>1.0462179194446981</v>
      </c>
      <c r="AJ21" s="126">
        <f t="shared" si="4"/>
        <v>0.98652297013425883</v>
      </c>
      <c r="AK21" s="126">
        <f t="shared" si="4"/>
        <v>1.0131920723353731</v>
      </c>
      <c r="AL21" s="128">
        <v>1</v>
      </c>
      <c r="AM21" s="211">
        <v>100</v>
      </c>
    </row>
    <row r="22" spans="1:39">
      <c r="A22" s="28" t="s">
        <v>37</v>
      </c>
      <c r="B22" s="98" t="s">
        <v>14</v>
      </c>
      <c r="C22" s="29">
        <v>1167</v>
      </c>
      <c r="D22" s="30">
        <v>1124</v>
      </c>
      <c r="E22" s="31">
        <v>1556.5</v>
      </c>
      <c r="F22" s="32" t="s">
        <v>13</v>
      </c>
      <c r="G22" s="33" t="s">
        <v>13</v>
      </c>
      <c r="H22" s="33">
        <v>135.80000000000001</v>
      </c>
      <c r="I22" s="33">
        <v>356.9</v>
      </c>
      <c r="J22" s="33">
        <v>949.6</v>
      </c>
      <c r="K22" s="33">
        <v>1199.4000000000001</v>
      </c>
      <c r="L22" s="33">
        <v>1226</v>
      </c>
      <c r="M22" s="33">
        <v>1277</v>
      </c>
      <c r="N22" s="33">
        <v>1219.7</v>
      </c>
      <c r="O22" s="33">
        <v>1254.5999999999999</v>
      </c>
      <c r="P22" s="33">
        <v>1291.7</v>
      </c>
      <c r="Q22" s="33">
        <v>1282.5999999999999</v>
      </c>
      <c r="R22" s="33">
        <v>1347</v>
      </c>
      <c r="S22" s="33">
        <v>1342.8</v>
      </c>
      <c r="T22" s="33">
        <v>1233.7</v>
      </c>
      <c r="U22" s="34">
        <v>1306.4000000000001</v>
      </c>
      <c r="V22" s="125">
        <f t="shared" si="5"/>
        <v>0</v>
      </c>
      <c r="W22" s="126">
        <f t="shared" si="4"/>
        <v>0</v>
      </c>
      <c r="X22" s="126">
        <f t="shared" si="4"/>
        <v>0.10588693957115011</v>
      </c>
      <c r="Y22" s="126">
        <f t="shared" si="4"/>
        <v>0.27828460038986352</v>
      </c>
      <c r="Z22" s="126">
        <f t="shared" si="4"/>
        <v>0.7404288499025341</v>
      </c>
      <c r="AA22" s="126">
        <f t="shared" si="4"/>
        <v>0.93520467836257315</v>
      </c>
      <c r="AB22" s="126">
        <f t="shared" si="4"/>
        <v>0.95594541910331388</v>
      </c>
      <c r="AC22" s="126">
        <f t="shared" si="4"/>
        <v>0.99571150097465888</v>
      </c>
      <c r="AD22" s="126">
        <f t="shared" si="4"/>
        <v>0.95103313840155945</v>
      </c>
      <c r="AE22" s="126">
        <f t="shared" si="4"/>
        <v>0.9782456140350877</v>
      </c>
      <c r="AF22" s="126">
        <f t="shared" si="4"/>
        <v>1.0071734892787525</v>
      </c>
      <c r="AG22" s="126">
        <f t="shared" si="4"/>
        <v>1.0000779727095517</v>
      </c>
      <c r="AH22" s="126">
        <f t="shared" si="4"/>
        <v>1.0502923976608187</v>
      </c>
      <c r="AI22" s="126">
        <f t="shared" si="4"/>
        <v>1.0470175438596492</v>
      </c>
      <c r="AJ22" s="126">
        <f t="shared" si="4"/>
        <v>0.96194931773879144</v>
      </c>
      <c r="AK22" s="126">
        <f t="shared" si="4"/>
        <v>1.0186354775828461</v>
      </c>
      <c r="AL22" s="128">
        <v>1</v>
      </c>
      <c r="AM22" s="211">
        <v>100</v>
      </c>
    </row>
    <row r="23" spans="1:39">
      <c r="A23" s="28" t="s">
        <v>38</v>
      </c>
      <c r="B23" s="98" t="s">
        <v>14</v>
      </c>
      <c r="C23" s="29">
        <v>3099.5</v>
      </c>
      <c r="D23" s="30">
        <v>3007.5</v>
      </c>
      <c r="E23" s="31">
        <v>4097.5</v>
      </c>
      <c r="F23" s="32" t="s">
        <v>13</v>
      </c>
      <c r="G23" s="33" t="s">
        <v>13</v>
      </c>
      <c r="H23" s="33">
        <v>374.9</v>
      </c>
      <c r="I23" s="33">
        <v>971.2</v>
      </c>
      <c r="J23" s="33">
        <v>2604.3000000000002</v>
      </c>
      <c r="K23" s="33">
        <v>3178.8</v>
      </c>
      <c r="L23" s="33">
        <v>3337.9</v>
      </c>
      <c r="M23" s="33">
        <v>3457.3</v>
      </c>
      <c r="N23" s="33">
        <v>3259.4</v>
      </c>
      <c r="O23" s="33">
        <v>3342.9</v>
      </c>
      <c r="P23" s="33">
        <v>3363.2</v>
      </c>
      <c r="Q23" s="33">
        <v>3356.2</v>
      </c>
      <c r="R23" s="33">
        <v>3544.4</v>
      </c>
      <c r="S23" s="33">
        <v>3316.4</v>
      </c>
      <c r="T23" s="33">
        <v>2843.4</v>
      </c>
      <c r="U23" s="34">
        <v>2908.8</v>
      </c>
      <c r="V23" s="125">
        <f t="shared" si="5"/>
        <v>0</v>
      </c>
      <c r="W23" s="126">
        <f t="shared" si="4"/>
        <v>0</v>
      </c>
      <c r="X23" s="126">
        <f t="shared" si="4"/>
        <v>0.11021608114067323</v>
      </c>
      <c r="Y23" s="126">
        <f t="shared" si="4"/>
        <v>0.28552109363516098</v>
      </c>
      <c r="Z23" s="126">
        <f t="shared" si="4"/>
        <v>0.76563280905482878</v>
      </c>
      <c r="AA23" s="126">
        <f t="shared" si="4"/>
        <v>0.9345288843157431</v>
      </c>
      <c r="AB23" s="126">
        <f t="shared" si="4"/>
        <v>0.98130236660296932</v>
      </c>
      <c r="AC23" s="126">
        <f t="shared" si="4"/>
        <v>1.016404527414376</v>
      </c>
      <c r="AD23" s="126">
        <f t="shared" si="4"/>
        <v>0.9582243128031751</v>
      </c>
      <c r="AE23" s="126">
        <f t="shared" si="4"/>
        <v>0.98277230633544033</v>
      </c>
      <c r="AF23" s="126">
        <f t="shared" si="4"/>
        <v>0.98874026164927231</v>
      </c>
      <c r="AG23" s="126">
        <f t="shared" si="4"/>
        <v>0.986682346023813</v>
      </c>
      <c r="AH23" s="126">
        <f t="shared" si="4"/>
        <v>1.0420108775540202</v>
      </c>
      <c r="AI23" s="126">
        <f t="shared" si="4"/>
        <v>0.97498162575334413</v>
      </c>
      <c r="AJ23" s="126">
        <f t="shared" si="4"/>
        <v>0.83592532706159051</v>
      </c>
      <c r="AK23" s="126">
        <f t="shared" si="4"/>
        <v>0.85515213876231078</v>
      </c>
      <c r="AL23" s="128">
        <v>1</v>
      </c>
      <c r="AM23" s="211">
        <v>100</v>
      </c>
    </row>
    <row r="24" spans="1:39">
      <c r="A24" s="28" t="s">
        <v>39</v>
      </c>
      <c r="B24" s="98" t="s">
        <v>14</v>
      </c>
      <c r="C24" s="29">
        <v>1923</v>
      </c>
      <c r="D24" s="30">
        <v>1855.5</v>
      </c>
      <c r="E24" s="31">
        <v>2519.5</v>
      </c>
      <c r="F24" s="32" t="s">
        <v>13</v>
      </c>
      <c r="G24" s="33" t="s">
        <v>13</v>
      </c>
      <c r="H24" s="33">
        <v>237.4</v>
      </c>
      <c r="I24" s="33">
        <v>617.4</v>
      </c>
      <c r="J24" s="33">
        <v>1623.5</v>
      </c>
      <c r="K24" s="33">
        <v>1950.8</v>
      </c>
      <c r="L24" s="33">
        <v>2079.5</v>
      </c>
      <c r="M24" s="33">
        <v>2156.8000000000002</v>
      </c>
      <c r="N24" s="33">
        <v>2060.8000000000002</v>
      </c>
      <c r="O24" s="33">
        <v>2115.5</v>
      </c>
      <c r="P24" s="33">
        <v>2177.5</v>
      </c>
      <c r="Q24" s="33">
        <v>2171.5</v>
      </c>
      <c r="R24" s="33">
        <v>2282.8000000000002</v>
      </c>
      <c r="S24" s="33">
        <v>2266.8000000000002</v>
      </c>
      <c r="T24" s="33">
        <v>2033.5</v>
      </c>
      <c r="U24" s="34">
        <v>2200.8000000000002</v>
      </c>
      <c r="V24" s="125">
        <f t="shared" si="5"/>
        <v>0</v>
      </c>
      <c r="W24" s="126">
        <f t="shared" si="4"/>
        <v>0</v>
      </c>
      <c r="X24" s="126">
        <f t="shared" si="4"/>
        <v>0.11308351857732613</v>
      </c>
      <c r="Y24" s="126">
        <f t="shared" si="4"/>
        <v>0.29409336297237215</v>
      </c>
      <c r="Z24" s="126">
        <f t="shared" si="4"/>
        <v>0.77334074309304535</v>
      </c>
      <c r="AA24" s="126">
        <f t="shared" si="4"/>
        <v>0.92924738012067309</v>
      </c>
      <c r="AB24" s="126">
        <f t="shared" si="4"/>
        <v>0.9905525563671006</v>
      </c>
      <c r="AC24" s="126">
        <f t="shared" si="4"/>
        <v>1.0273737694506193</v>
      </c>
      <c r="AD24" s="126">
        <f t="shared" si="4"/>
        <v>0.98164496665608136</v>
      </c>
      <c r="AE24" s="126">
        <f t="shared" si="4"/>
        <v>1.0077008574150523</v>
      </c>
      <c r="AF24" s="126">
        <f t="shared" si="4"/>
        <v>1.0372340425531914</v>
      </c>
      <c r="AG24" s="126">
        <f t="shared" si="4"/>
        <v>1.0343759923785327</v>
      </c>
      <c r="AH24" s="126">
        <f t="shared" si="4"/>
        <v>1.0873928231184502</v>
      </c>
      <c r="AI24" s="126">
        <f t="shared" si="4"/>
        <v>1.0797713559860274</v>
      </c>
      <c r="AJ24" s="126">
        <f t="shared" si="4"/>
        <v>0.96864083836138448</v>
      </c>
      <c r="AK24" s="126">
        <f t="shared" si="4"/>
        <v>1.0483328040647826</v>
      </c>
      <c r="AL24" s="128">
        <v>1</v>
      </c>
      <c r="AM24" s="211">
        <v>100</v>
      </c>
    </row>
    <row r="25" spans="1:39">
      <c r="A25" s="28" t="s">
        <v>40</v>
      </c>
      <c r="B25" s="98" t="s">
        <v>14</v>
      </c>
      <c r="C25" s="29">
        <v>798.5</v>
      </c>
      <c r="D25" s="30">
        <v>743</v>
      </c>
      <c r="E25" s="31">
        <v>1039</v>
      </c>
      <c r="F25" s="32" t="s">
        <v>13</v>
      </c>
      <c r="G25" s="33" t="s">
        <v>13</v>
      </c>
      <c r="H25" s="33">
        <v>103.7</v>
      </c>
      <c r="I25" s="33">
        <v>264</v>
      </c>
      <c r="J25" s="33">
        <v>628.9</v>
      </c>
      <c r="K25" s="33">
        <v>771.1</v>
      </c>
      <c r="L25" s="33">
        <v>849.5</v>
      </c>
      <c r="M25" s="33">
        <v>868.3</v>
      </c>
      <c r="N25" s="33">
        <v>815.4</v>
      </c>
      <c r="O25" s="33">
        <v>848.7</v>
      </c>
      <c r="P25" s="33">
        <v>869</v>
      </c>
      <c r="Q25" s="33">
        <v>895.9</v>
      </c>
      <c r="R25" s="33">
        <v>927.8</v>
      </c>
      <c r="S25" s="33">
        <v>915.5</v>
      </c>
      <c r="T25" s="33">
        <v>774</v>
      </c>
      <c r="U25" s="34">
        <v>901.7</v>
      </c>
      <c r="V25" s="125">
        <f t="shared" si="5"/>
        <v>0</v>
      </c>
      <c r="W25" s="126">
        <f t="shared" si="4"/>
        <v>0</v>
      </c>
      <c r="X25" s="126">
        <f t="shared" si="4"/>
        <v>0.12055803138926566</v>
      </c>
      <c r="Y25" s="126">
        <f t="shared" si="4"/>
        <v>0.30691726409610542</v>
      </c>
      <c r="Z25" s="126">
        <f t="shared" si="4"/>
        <v>0.73113737647742683</v>
      </c>
      <c r="AA25" s="126">
        <f t="shared" si="4"/>
        <v>0.89645417554737461</v>
      </c>
      <c r="AB25" s="126">
        <f t="shared" si="4"/>
        <v>0.98759930246076344</v>
      </c>
      <c r="AC25" s="126">
        <f t="shared" si="4"/>
        <v>1.009455531873668</v>
      </c>
      <c r="AD25" s="126">
        <f t="shared" si="4"/>
        <v>0.94795582251501653</v>
      </c>
      <c r="AE25" s="126">
        <f t="shared" si="4"/>
        <v>0.98666925014532081</v>
      </c>
      <c r="AF25" s="126">
        <f t="shared" si="4"/>
        <v>1.0102693276496804</v>
      </c>
      <c r="AG25" s="126">
        <f t="shared" si="4"/>
        <v>1.0415423367564425</v>
      </c>
      <c r="AH25" s="126">
        <f t="shared" si="4"/>
        <v>1.078628172834722</v>
      </c>
      <c r="AI25" s="126">
        <f t="shared" si="4"/>
        <v>1.0643286184847898</v>
      </c>
      <c r="AJ25" s="126">
        <f t="shared" si="4"/>
        <v>0.89982561519085458</v>
      </c>
      <c r="AK25" s="126">
        <f t="shared" si="4"/>
        <v>1.0482852160434026</v>
      </c>
      <c r="AL25" s="128">
        <v>1</v>
      </c>
      <c r="AM25" s="211">
        <v>1.5</v>
      </c>
    </row>
    <row r="26" spans="1:39">
      <c r="A26" s="28" t="s">
        <v>41</v>
      </c>
      <c r="B26" s="98" t="s">
        <v>14</v>
      </c>
      <c r="C26" s="29">
        <v>1129</v>
      </c>
      <c r="D26" s="30">
        <v>1115</v>
      </c>
      <c r="E26" s="31">
        <v>1446.5</v>
      </c>
      <c r="F26" s="32" t="s">
        <v>13</v>
      </c>
      <c r="G26" s="33" t="s">
        <v>13</v>
      </c>
      <c r="H26" s="33">
        <v>128.1</v>
      </c>
      <c r="I26" s="33">
        <v>339.9</v>
      </c>
      <c r="J26" s="33">
        <v>862.7</v>
      </c>
      <c r="K26" s="33">
        <v>1093</v>
      </c>
      <c r="L26" s="33">
        <v>1156.7</v>
      </c>
      <c r="M26" s="33">
        <v>1201.9000000000001</v>
      </c>
      <c r="N26" s="33">
        <v>1153.3</v>
      </c>
      <c r="O26" s="33">
        <v>1193</v>
      </c>
      <c r="P26" s="33">
        <v>1220.4000000000001</v>
      </c>
      <c r="Q26" s="33">
        <v>1208.0999999999999</v>
      </c>
      <c r="R26" s="33">
        <v>1282.0999999999999</v>
      </c>
      <c r="S26" s="33">
        <v>1272.5</v>
      </c>
      <c r="T26" s="33">
        <v>1192.3</v>
      </c>
      <c r="U26" s="34">
        <v>1224.5</v>
      </c>
      <c r="V26" s="125">
        <f t="shared" si="5"/>
        <v>0</v>
      </c>
      <c r="W26" s="126">
        <f t="shared" si="4"/>
        <v>0</v>
      </c>
      <c r="X26" s="126">
        <f t="shared" si="4"/>
        <v>0.10413223140495867</v>
      </c>
      <c r="Y26" s="126">
        <f t="shared" si="4"/>
        <v>0.27630402384500741</v>
      </c>
      <c r="Z26" s="126">
        <f t="shared" si="4"/>
        <v>0.701287088470397</v>
      </c>
      <c r="AA26" s="126">
        <f t="shared" si="4"/>
        <v>0.88849749356455754</v>
      </c>
      <c r="AB26" s="126">
        <f t="shared" si="4"/>
        <v>0.94027909497358075</v>
      </c>
      <c r="AC26" s="126">
        <f t="shared" si="4"/>
        <v>0.97702208372849209</v>
      </c>
      <c r="AD26" s="126">
        <f t="shared" si="4"/>
        <v>0.93751524183714929</v>
      </c>
      <c r="AE26" s="126">
        <f t="shared" si="4"/>
        <v>0.9697872916948922</v>
      </c>
      <c r="AF26" s="126">
        <f t="shared" si="4"/>
        <v>0.99206069638260397</v>
      </c>
      <c r="AG26" s="126">
        <f t="shared" si="4"/>
        <v>0.98206205121257273</v>
      </c>
      <c r="AH26" s="126">
        <f t="shared" si="4"/>
        <v>1.0422165018290204</v>
      </c>
      <c r="AI26" s="126">
        <f t="shared" si="4"/>
        <v>1.0344126812085084</v>
      </c>
      <c r="AJ26" s="126">
        <f t="shared" si="4"/>
        <v>0.96921826310797987</v>
      </c>
      <c r="AK26" s="126">
        <f t="shared" si="4"/>
        <v>0.99539357810594764</v>
      </c>
      <c r="AL26" s="128">
        <v>1</v>
      </c>
      <c r="AM26" s="211">
        <v>1.5</v>
      </c>
    </row>
    <row r="27" spans="1:39">
      <c r="A27" s="28" t="s">
        <v>42</v>
      </c>
      <c r="B27" s="98" t="s">
        <v>14</v>
      </c>
      <c r="C27" s="29">
        <v>1931</v>
      </c>
      <c r="D27" s="30">
        <v>1887.5</v>
      </c>
      <c r="E27" s="31">
        <v>2488.5</v>
      </c>
      <c r="F27" s="32" t="s">
        <v>13</v>
      </c>
      <c r="G27" s="33" t="s">
        <v>13</v>
      </c>
      <c r="H27" s="33">
        <v>216.5</v>
      </c>
      <c r="I27" s="33">
        <v>586.9</v>
      </c>
      <c r="J27" s="33">
        <v>1532.9</v>
      </c>
      <c r="K27" s="33">
        <v>1911.5</v>
      </c>
      <c r="L27" s="33">
        <v>2091.3000000000002</v>
      </c>
      <c r="M27" s="33">
        <v>1841.8</v>
      </c>
      <c r="N27" s="33">
        <v>1870.3</v>
      </c>
      <c r="O27" s="33">
        <v>2018.5</v>
      </c>
      <c r="P27" s="33">
        <v>1989.4</v>
      </c>
      <c r="Q27" s="33">
        <v>2072.3000000000002</v>
      </c>
      <c r="R27" s="33">
        <v>2106.5</v>
      </c>
      <c r="S27" s="33">
        <v>2227.4</v>
      </c>
      <c r="T27" s="33">
        <v>1948.2</v>
      </c>
      <c r="U27" s="34">
        <v>2205.3000000000002</v>
      </c>
      <c r="V27" s="125">
        <f t="shared" si="5"/>
        <v>0</v>
      </c>
      <c r="W27" s="126">
        <f t="shared" si="4"/>
        <v>0</v>
      </c>
      <c r="X27" s="126">
        <f t="shared" si="4"/>
        <v>0.10298081496749642</v>
      </c>
      <c r="Y27" s="126">
        <f t="shared" si="4"/>
        <v>0.27916600602505148</v>
      </c>
      <c r="Z27" s="126">
        <f t="shared" si="4"/>
        <v>0.72914222292690656</v>
      </c>
      <c r="AA27" s="126">
        <f t="shared" si="4"/>
        <v>0.90922784208022822</v>
      </c>
      <c r="AB27" s="126">
        <f t="shared" si="4"/>
        <v>0.9947518630093547</v>
      </c>
      <c r="AC27" s="126">
        <f t="shared" si="4"/>
        <v>0.8760742032662121</v>
      </c>
      <c r="AD27" s="126">
        <f t="shared" si="4"/>
        <v>0.88963056920881556</v>
      </c>
      <c r="AE27" s="126">
        <f t="shared" si="4"/>
        <v>0.96012367211035354</v>
      </c>
      <c r="AF27" s="126">
        <f t="shared" si="4"/>
        <v>0.94628190899001108</v>
      </c>
      <c r="AG27" s="126">
        <f t="shared" si="4"/>
        <v>0.98571428571428577</v>
      </c>
      <c r="AH27" s="126">
        <f t="shared" si="4"/>
        <v>1.0019819248454098</v>
      </c>
      <c r="AI27" s="126">
        <f t="shared" si="4"/>
        <v>1.0594894561598225</v>
      </c>
      <c r="AJ27" s="126">
        <f t="shared" si="4"/>
        <v>0.9266846361185983</v>
      </c>
      <c r="AK27" s="126">
        <f t="shared" si="4"/>
        <v>1.0489773267797686</v>
      </c>
      <c r="AL27" s="128">
        <v>1</v>
      </c>
      <c r="AM27" s="211">
        <v>3</v>
      </c>
    </row>
    <row r="28" spans="1:39">
      <c r="A28" s="28" t="s">
        <v>43</v>
      </c>
      <c r="B28" s="98" t="s">
        <v>14</v>
      </c>
      <c r="C28" s="29">
        <v>125.5</v>
      </c>
      <c r="D28" s="30">
        <v>118</v>
      </c>
      <c r="E28" s="31">
        <v>164</v>
      </c>
      <c r="F28" s="32" t="s">
        <v>13</v>
      </c>
      <c r="G28" s="33" t="s">
        <v>13</v>
      </c>
      <c r="H28" s="33">
        <v>17.5</v>
      </c>
      <c r="I28" s="33">
        <v>43.7</v>
      </c>
      <c r="J28" s="33">
        <v>83.7</v>
      </c>
      <c r="K28" s="33">
        <v>98.7</v>
      </c>
      <c r="L28" s="33">
        <v>125</v>
      </c>
      <c r="M28" s="33">
        <v>131.80000000000001</v>
      </c>
      <c r="N28" s="33">
        <v>126.8</v>
      </c>
      <c r="O28" s="33">
        <v>133.1</v>
      </c>
      <c r="P28" s="33">
        <v>137.5</v>
      </c>
      <c r="Q28" s="33">
        <v>135.6</v>
      </c>
      <c r="R28" s="33">
        <v>146.80000000000001</v>
      </c>
      <c r="S28" s="33">
        <v>148.69999999999999</v>
      </c>
      <c r="T28" s="33">
        <v>133.1</v>
      </c>
      <c r="U28" s="34">
        <v>141.80000000000001</v>
      </c>
      <c r="V28" s="125">
        <f t="shared" si="5"/>
        <v>0</v>
      </c>
      <c r="W28" s="126">
        <f t="shared" si="4"/>
        <v>0</v>
      </c>
      <c r="X28" s="126">
        <f t="shared" si="4"/>
        <v>0.12883435582822084</v>
      </c>
      <c r="Y28" s="126">
        <f t="shared" si="4"/>
        <v>0.32171779141104295</v>
      </c>
      <c r="Z28" s="126">
        <f t="shared" si="4"/>
        <v>0.61619631901840488</v>
      </c>
      <c r="AA28" s="126">
        <f t="shared" si="4"/>
        <v>0.72662576687116565</v>
      </c>
      <c r="AB28" s="126">
        <f t="shared" si="4"/>
        <v>0.92024539877300604</v>
      </c>
      <c r="AC28" s="126">
        <f t="shared" si="4"/>
        <v>0.97030674846625764</v>
      </c>
      <c r="AD28" s="126">
        <f t="shared" si="4"/>
        <v>0.93349693251533739</v>
      </c>
      <c r="AE28" s="126">
        <f t="shared" si="4"/>
        <v>0.97987730061349687</v>
      </c>
      <c r="AF28" s="126">
        <f t="shared" si="4"/>
        <v>1.0122699386503067</v>
      </c>
      <c r="AG28" s="126">
        <f t="shared" si="4"/>
        <v>0.998282208588957</v>
      </c>
      <c r="AH28" s="126">
        <f t="shared" si="4"/>
        <v>1.0807361963190185</v>
      </c>
      <c r="AI28" s="126">
        <f t="shared" si="4"/>
        <v>1.0947239263803679</v>
      </c>
      <c r="AJ28" s="126">
        <f t="shared" si="4"/>
        <v>0.97987730061349687</v>
      </c>
      <c r="AK28" s="126">
        <f t="shared" si="4"/>
        <v>1.0439263803680983</v>
      </c>
      <c r="AL28" s="128">
        <v>1.04</v>
      </c>
      <c r="AM28" s="211">
        <v>0.35</v>
      </c>
    </row>
    <row r="29" spans="1:39">
      <c r="A29" s="28" t="s">
        <v>80</v>
      </c>
      <c r="B29" s="98" t="s">
        <v>14</v>
      </c>
      <c r="C29" s="29">
        <v>94.5</v>
      </c>
      <c r="D29" s="30">
        <v>90</v>
      </c>
      <c r="E29" s="31">
        <v>118.5</v>
      </c>
      <c r="F29" s="32" t="s">
        <v>13</v>
      </c>
      <c r="G29" s="33" t="s">
        <v>13</v>
      </c>
      <c r="H29" s="33">
        <v>14.5</v>
      </c>
      <c r="I29" s="33">
        <v>36.1</v>
      </c>
      <c r="J29" s="33">
        <v>63.2</v>
      </c>
      <c r="K29" s="33">
        <v>75.900000000000006</v>
      </c>
      <c r="L29" s="33">
        <v>98.8</v>
      </c>
      <c r="M29" s="33">
        <v>101.8</v>
      </c>
      <c r="N29" s="33">
        <v>97.6</v>
      </c>
      <c r="O29" s="33">
        <v>101.2</v>
      </c>
      <c r="P29" s="33">
        <v>100.6</v>
      </c>
      <c r="Q29" s="33">
        <v>104.8</v>
      </c>
      <c r="R29" s="33">
        <v>108.4</v>
      </c>
      <c r="S29" s="33">
        <v>107.2</v>
      </c>
      <c r="T29" s="33">
        <v>90.9</v>
      </c>
      <c r="U29" s="34">
        <v>106.6</v>
      </c>
      <c r="V29" s="125">
        <f t="shared" si="5"/>
        <v>0</v>
      </c>
      <c r="W29" s="126">
        <f t="shared" si="4"/>
        <v>0</v>
      </c>
      <c r="X29" s="126">
        <f t="shared" si="4"/>
        <v>0.14356435643564355</v>
      </c>
      <c r="Y29" s="126">
        <f t="shared" si="4"/>
        <v>0.35742574257425747</v>
      </c>
      <c r="Z29" s="126">
        <f t="shared" si="4"/>
        <v>0.62574257425742574</v>
      </c>
      <c r="AA29" s="126">
        <f t="shared" si="4"/>
        <v>0.75148514851485149</v>
      </c>
      <c r="AB29" s="126">
        <f t="shared" si="4"/>
        <v>0.9782178217821782</v>
      </c>
      <c r="AC29" s="126">
        <f t="shared" si="4"/>
        <v>1.0079207920792079</v>
      </c>
      <c r="AD29" s="126">
        <f t="shared" si="4"/>
        <v>0.96633663366336631</v>
      </c>
      <c r="AE29" s="126">
        <f t="shared" si="4"/>
        <v>1.001980198019802</v>
      </c>
      <c r="AF29" s="126">
        <f t="shared" si="4"/>
        <v>0.99603960396039604</v>
      </c>
      <c r="AG29" s="126">
        <f t="shared" si="4"/>
        <v>1.0376237623762377</v>
      </c>
      <c r="AH29" s="126">
        <f t="shared" si="4"/>
        <v>1.0732673267326733</v>
      </c>
      <c r="AI29" s="126">
        <f t="shared" si="4"/>
        <v>1.0613861386138614</v>
      </c>
      <c r="AJ29" s="126">
        <f t="shared" si="4"/>
        <v>0.9</v>
      </c>
      <c r="AK29" s="126">
        <f t="shared" si="4"/>
        <v>1.0554455445544555</v>
      </c>
      <c r="AL29" s="128">
        <v>1.02</v>
      </c>
      <c r="AM29" s="211">
        <v>0.35</v>
      </c>
    </row>
    <row r="30" spans="1:39">
      <c r="A30" s="28" t="s">
        <v>44</v>
      </c>
      <c r="B30" s="98" t="s">
        <v>14</v>
      </c>
      <c r="C30" s="29">
        <v>129</v>
      </c>
      <c r="D30" s="30">
        <v>119.5</v>
      </c>
      <c r="E30" s="31">
        <v>161</v>
      </c>
      <c r="F30" s="32" t="s">
        <v>13</v>
      </c>
      <c r="G30" s="33" t="s">
        <v>13</v>
      </c>
      <c r="H30" s="33">
        <v>18.5</v>
      </c>
      <c r="I30" s="33">
        <v>46.8</v>
      </c>
      <c r="J30" s="33">
        <v>81.2</v>
      </c>
      <c r="K30" s="33">
        <v>96</v>
      </c>
      <c r="L30" s="33">
        <v>124.3</v>
      </c>
      <c r="M30" s="33">
        <v>129.19999999999999</v>
      </c>
      <c r="N30" s="33">
        <v>123</v>
      </c>
      <c r="O30" s="33">
        <v>128.6</v>
      </c>
      <c r="P30" s="33">
        <v>132.30000000000001</v>
      </c>
      <c r="Q30" s="33">
        <v>136</v>
      </c>
      <c r="R30" s="33">
        <v>143.30000000000001</v>
      </c>
      <c r="S30" s="33">
        <v>142.1</v>
      </c>
      <c r="T30" s="33">
        <v>133.5</v>
      </c>
      <c r="U30" s="34">
        <v>142.1</v>
      </c>
      <c r="V30" s="125">
        <f t="shared" si="5"/>
        <v>0</v>
      </c>
      <c r="W30" s="126">
        <f t="shared" si="4"/>
        <v>0</v>
      </c>
      <c r="X30" s="126">
        <f t="shared" si="4"/>
        <v>0.13553113553113552</v>
      </c>
      <c r="Y30" s="126">
        <f t="shared" si="4"/>
        <v>0.34285714285714286</v>
      </c>
      <c r="Z30" s="126">
        <f t="shared" si="4"/>
        <v>0.59487179487179487</v>
      </c>
      <c r="AA30" s="126">
        <f t="shared" si="4"/>
        <v>0.70329670329670335</v>
      </c>
      <c r="AB30" s="126">
        <f t="shared" si="4"/>
        <v>0.91062271062271061</v>
      </c>
      <c r="AC30" s="126">
        <f t="shared" si="4"/>
        <v>0.94652014652014649</v>
      </c>
      <c r="AD30" s="126">
        <f t="shared" si="4"/>
        <v>0.90109890109890112</v>
      </c>
      <c r="AE30" s="126">
        <f t="shared" si="4"/>
        <v>0.94212454212454211</v>
      </c>
      <c r="AF30" s="126">
        <f t="shared" si="4"/>
        <v>0.96923076923076934</v>
      </c>
      <c r="AG30" s="126">
        <f t="shared" si="4"/>
        <v>0.99633699633699635</v>
      </c>
      <c r="AH30" s="126">
        <f t="shared" si="4"/>
        <v>1.0498168498168499</v>
      </c>
      <c r="AI30" s="126">
        <f t="shared" si="4"/>
        <v>1.0410256410256409</v>
      </c>
      <c r="AJ30" s="126">
        <f t="shared" si="4"/>
        <v>0.97802197802197799</v>
      </c>
      <c r="AK30" s="126">
        <f t="shared" si="4"/>
        <v>1.0410256410256409</v>
      </c>
      <c r="AL30" s="128">
        <v>1.05</v>
      </c>
      <c r="AM30" s="211">
        <v>0.3</v>
      </c>
    </row>
    <row r="31" spans="1:39">
      <c r="A31" s="28" t="s">
        <v>45</v>
      </c>
      <c r="B31" s="98" t="s">
        <v>14</v>
      </c>
      <c r="C31" s="29">
        <v>914.5</v>
      </c>
      <c r="D31" s="30">
        <v>867.5</v>
      </c>
      <c r="E31" s="31">
        <v>1225</v>
      </c>
      <c r="F31" s="32" t="s">
        <v>13</v>
      </c>
      <c r="G31" s="33" t="s">
        <v>13</v>
      </c>
      <c r="H31" s="33">
        <v>116.8</v>
      </c>
      <c r="I31" s="33">
        <v>301.3</v>
      </c>
      <c r="J31" s="33">
        <v>732.7</v>
      </c>
      <c r="K31" s="33">
        <v>900.7</v>
      </c>
      <c r="L31" s="33">
        <v>964.4</v>
      </c>
      <c r="M31" s="33">
        <v>995.6</v>
      </c>
      <c r="N31" s="33">
        <v>949.8</v>
      </c>
      <c r="O31" s="33">
        <v>971</v>
      </c>
      <c r="P31" s="33">
        <v>1000.9</v>
      </c>
      <c r="Q31" s="33">
        <v>998.9</v>
      </c>
      <c r="R31" s="33">
        <v>1044.7</v>
      </c>
      <c r="S31" s="33">
        <v>1034.7</v>
      </c>
      <c r="T31" s="33">
        <v>966.4</v>
      </c>
      <c r="U31" s="34">
        <v>1004.2</v>
      </c>
      <c r="V31" s="125">
        <f t="shared" si="5"/>
        <v>0</v>
      </c>
      <c r="W31" s="126">
        <f t="shared" si="4"/>
        <v>0</v>
      </c>
      <c r="X31" s="126">
        <f t="shared" si="4"/>
        <v>0.1165281010974393</v>
      </c>
      <c r="Y31" s="126">
        <f t="shared" si="4"/>
        <v>0.30059860325906218</v>
      </c>
      <c r="Z31" s="126">
        <f t="shared" si="4"/>
        <v>0.73099434652477557</v>
      </c>
      <c r="AA31" s="126">
        <f t="shared" si="4"/>
        <v>0.89860325906218819</v>
      </c>
      <c r="AB31" s="126">
        <f t="shared" si="4"/>
        <v>0.96215497173262376</v>
      </c>
      <c r="AC31" s="126">
        <f t="shared" si="4"/>
        <v>0.99328234120385761</v>
      </c>
      <c r="AD31" s="126">
        <f t="shared" si="4"/>
        <v>0.94758895909544383</v>
      </c>
      <c r="AE31" s="126">
        <f t="shared" si="4"/>
        <v>0.96873960758230793</v>
      </c>
      <c r="AF31" s="126">
        <f t="shared" si="4"/>
        <v>0.99857000332557355</v>
      </c>
      <c r="AG31" s="126">
        <f t="shared" si="4"/>
        <v>0.99657465912869969</v>
      </c>
      <c r="AH31" s="126">
        <f t="shared" si="4"/>
        <v>1.0422680412371135</v>
      </c>
      <c r="AI31" s="126">
        <f t="shared" si="4"/>
        <v>1.0322913202527435</v>
      </c>
      <c r="AJ31" s="126">
        <f t="shared" si="4"/>
        <v>0.96415031592949774</v>
      </c>
      <c r="AK31" s="126">
        <f t="shared" si="4"/>
        <v>1.0018623212504156</v>
      </c>
      <c r="AL31" s="128">
        <v>1</v>
      </c>
      <c r="AM31" s="211">
        <v>2</v>
      </c>
    </row>
    <row r="32" spans="1:39">
      <c r="A32" s="28" t="s">
        <v>46</v>
      </c>
      <c r="B32" s="98" t="s">
        <v>14</v>
      </c>
      <c r="C32" s="29">
        <v>2198</v>
      </c>
      <c r="D32" s="30">
        <v>2162</v>
      </c>
      <c r="E32" s="31">
        <v>2918.5</v>
      </c>
      <c r="F32" s="32" t="s">
        <v>13</v>
      </c>
      <c r="G32" s="33" t="s">
        <v>13</v>
      </c>
      <c r="H32" s="33">
        <v>256.60000000000002</v>
      </c>
      <c r="I32" s="33">
        <v>678.3</v>
      </c>
      <c r="J32" s="33">
        <v>1871.8</v>
      </c>
      <c r="K32" s="33">
        <v>2268.5</v>
      </c>
      <c r="L32" s="33">
        <v>2357.5</v>
      </c>
      <c r="M32" s="33">
        <v>2448.4</v>
      </c>
      <c r="N32" s="33">
        <v>2324.9</v>
      </c>
      <c r="O32" s="33">
        <v>2397.1999999999998</v>
      </c>
      <c r="P32" s="33">
        <v>2467.6</v>
      </c>
      <c r="Q32" s="33">
        <v>2432.4</v>
      </c>
      <c r="R32" s="33">
        <v>2576.4</v>
      </c>
      <c r="S32" s="33">
        <v>2559.1</v>
      </c>
      <c r="T32" s="33">
        <v>2410</v>
      </c>
      <c r="U32" s="34">
        <v>2468.8000000000002</v>
      </c>
      <c r="V32" s="125">
        <f t="shared" si="5"/>
        <v>0</v>
      </c>
      <c r="W32" s="126">
        <f t="shared" si="4"/>
        <v>0</v>
      </c>
      <c r="X32" s="126">
        <f t="shared" si="4"/>
        <v>0.10576355018204302</v>
      </c>
      <c r="Y32" s="126">
        <f t="shared" si="4"/>
        <v>0.27957683588651505</v>
      </c>
      <c r="Z32" s="126">
        <f t="shared" si="4"/>
        <v>0.77150511781273612</v>
      </c>
      <c r="AA32" s="126">
        <f t="shared" si="4"/>
        <v>0.93501408257195862</v>
      </c>
      <c r="AB32" s="126">
        <f t="shared" si="4"/>
        <v>0.97169746513704758</v>
      </c>
      <c r="AC32" s="126">
        <f t="shared" si="4"/>
        <v>1.0091639760939755</v>
      </c>
      <c r="AD32" s="126">
        <f t="shared" si="4"/>
        <v>0.958260630624442</v>
      </c>
      <c r="AE32" s="126">
        <f t="shared" si="4"/>
        <v>0.98806072679810397</v>
      </c>
      <c r="AF32" s="126">
        <f t="shared" si="4"/>
        <v>1.0170776945799271</v>
      </c>
      <c r="AG32" s="126">
        <f t="shared" si="4"/>
        <v>1.0025692106890156</v>
      </c>
      <c r="AH32" s="126">
        <f t="shared" si="4"/>
        <v>1.061922099333654</v>
      </c>
      <c r="AI32" s="126">
        <f t="shared" si="4"/>
        <v>1.0547915092395412</v>
      </c>
      <c r="AJ32" s="126">
        <f t="shared" si="4"/>
        <v>0.99333653912207187</v>
      </c>
      <c r="AK32" s="126">
        <f t="shared" si="4"/>
        <v>1.0175723019852994</v>
      </c>
      <c r="AL32" s="128">
        <v>1</v>
      </c>
      <c r="AM32" s="211">
        <v>100</v>
      </c>
    </row>
    <row r="33" spans="1:39" ht="15.75" thickBot="1">
      <c r="A33" s="28" t="s">
        <v>81</v>
      </c>
      <c r="B33" s="98" t="s">
        <v>14</v>
      </c>
      <c r="C33" s="29">
        <v>2166.5</v>
      </c>
      <c r="D33" s="30">
        <v>2148.5</v>
      </c>
      <c r="E33" s="31">
        <v>2942.5</v>
      </c>
      <c r="F33" s="32" t="s">
        <v>13</v>
      </c>
      <c r="G33" s="33" t="s">
        <v>13</v>
      </c>
      <c r="H33" s="33">
        <v>210.8</v>
      </c>
      <c r="I33" s="33">
        <v>549.20000000000005</v>
      </c>
      <c r="J33" s="33">
        <v>1653.3</v>
      </c>
      <c r="K33" s="33">
        <v>2042.5</v>
      </c>
      <c r="L33" s="33">
        <v>2167.1999999999998</v>
      </c>
      <c r="M33" s="33">
        <v>2572.6</v>
      </c>
      <c r="N33" s="33">
        <v>2238.1999999999998</v>
      </c>
      <c r="O33" s="33">
        <v>2274.6</v>
      </c>
      <c r="P33" s="33">
        <v>2558.6999999999998</v>
      </c>
      <c r="Q33" s="33">
        <v>2448.4</v>
      </c>
      <c r="R33" s="33">
        <v>2631.5</v>
      </c>
      <c r="S33" s="33">
        <v>2533.9</v>
      </c>
      <c r="T33" s="33">
        <v>2509.1</v>
      </c>
      <c r="U33" s="34">
        <v>2278.6999999999998</v>
      </c>
      <c r="V33" s="125">
        <f t="shared" si="5"/>
        <v>0</v>
      </c>
      <c r="W33" s="126">
        <f t="shared" si="4"/>
        <v>0</v>
      </c>
      <c r="X33" s="126">
        <f t="shared" si="4"/>
        <v>8.7137444023424049E-2</v>
      </c>
      <c r="Y33" s="126">
        <f t="shared" si="4"/>
        <v>0.2270203238029625</v>
      </c>
      <c r="Z33" s="126">
        <f t="shared" si="4"/>
        <v>0.68341715466758524</v>
      </c>
      <c r="AA33" s="126">
        <f t="shared" si="4"/>
        <v>0.84429900103341371</v>
      </c>
      <c r="AB33" s="126">
        <f t="shared" si="4"/>
        <v>0.89584567688598005</v>
      </c>
      <c r="AC33" s="126">
        <f t="shared" si="4"/>
        <v>1.0634240440923184</v>
      </c>
      <c r="AD33" s="126">
        <f t="shared" si="4"/>
        <v>0.92519462624870819</v>
      </c>
      <c r="AE33" s="126">
        <f t="shared" si="4"/>
        <v>0.94024112986565622</v>
      </c>
      <c r="AF33" s="126">
        <f t="shared" si="4"/>
        <v>1.0576782638649673</v>
      </c>
      <c r="AG33" s="126">
        <f t="shared" si="4"/>
        <v>1.012084050981743</v>
      </c>
      <c r="AH33" s="126">
        <f t="shared" si="4"/>
        <v>1.0877712710988634</v>
      </c>
      <c r="AI33" s="126">
        <f t="shared" si="4"/>
        <v>1.0474267998622115</v>
      </c>
      <c r="AJ33" s="126">
        <f t="shared" si="4"/>
        <v>1.0371753358594558</v>
      </c>
      <c r="AK33" s="126">
        <f t="shared" si="4"/>
        <v>0.94193592834998274</v>
      </c>
      <c r="AL33" s="132">
        <v>1.02</v>
      </c>
      <c r="AM33" s="212">
        <v>2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61.5</v>
      </c>
      <c r="G34" s="40">
        <v>86.5</v>
      </c>
      <c r="H34" s="40">
        <v>121.5</v>
      </c>
      <c r="I34" s="40">
        <v>141.5</v>
      </c>
      <c r="J34" s="40">
        <v>171.5</v>
      </c>
      <c r="K34" s="40">
        <v>191.5</v>
      </c>
      <c r="L34" s="40">
        <v>231.5</v>
      </c>
      <c r="M34" s="40">
        <v>261.5</v>
      </c>
      <c r="N34" s="40">
        <v>281.5</v>
      </c>
      <c r="O34" s="40">
        <v>311.5</v>
      </c>
      <c r="P34" s="40">
        <v>341.5</v>
      </c>
      <c r="Q34" s="40">
        <v>391.5</v>
      </c>
      <c r="R34" s="40">
        <v>431.5</v>
      </c>
      <c r="S34" s="40">
        <v>501.5</v>
      </c>
      <c r="T34" s="40">
        <v>551.5</v>
      </c>
      <c r="U34" s="41">
        <v>600</v>
      </c>
      <c r="V34" s="36">
        <f>F34</f>
        <v>61.5</v>
      </c>
      <c r="W34" s="37">
        <f t="shared" ref="W34:AK34" si="6">G34</f>
        <v>86.5</v>
      </c>
      <c r="X34" s="37">
        <f t="shared" si="6"/>
        <v>121.5</v>
      </c>
      <c r="Y34" s="37">
        <f t="shared" si="6"/>
        <v>141.5</v>
      </c>
      <c r="Z34" s="37">
        <f t="shared" si="6"/>
        <v>171.5</v>
      </c>
      <c r="AA34" s="37">
        <f t="shared" si="6"/>
        <v>191.5</v>
      </c>
      <c r="AB34" s="37">
        <f t="shared" si="6"/>
        <v>231.5</v>
      </c>
      <c r="AC34" s="37">
        <f t="shared" si="6"/>
        <v>261.5</v>
      </c>
      <c r="AD34" s="37">
        <f t="shared" si="6"/>
        <v>281.5</v>
      </c>
      <c r="AE34" s="37">
        <f t="shared" si="6"/>
        <v>311.5</v>
      </c>
      <c r="AF34" s="37">
        <f t="shared" si="6"/>
        <v>341.5</v>
      </c>
      <c r="AG34" s="37">
        <f t="shared" si="6"/>
        <v>391.5</v>
      </c>
      <c r="AH34" s="37">
        <f t="shared" si="6"/>
        <v>431.5</v>
      </c>
      <c r="AI34" s="37">
        <f t="shared" si="6"/>
        <v>501.5</v>
      </c>
      <c r="AJ34" s="37">
        <f t="shared" si="6"/>
        <v>551.5</v>
      </c>
      <c r="AK34" s="38">
        <f t="shared" si="6"/>
        <v>600</v>
      </c>
      <c r="AL34" s="133"/>
      <c r="AM34" s="206"/>
    </row>
    <row r="35" spans="1:39">
      <c r="A35" s="42" t="s">
        <v>0</v>
      </c>
      <c r="B35" s="100" t="s">
        <v>14</v>
      </c>
      <c r="C35" s="43">
        <v>1883</v>
      </c>
      <c r="D35" s="44">
        <v>1901</v>
      </c>
      <c r="E35" s="45">
        <v>1907</v>
      </c>
      <c r="F35" s="46" t="s">
        <v>13</v>
      </c>
      <c r="G35" s="47" t="s">
        <v>13</v>
      </c>
      <c r="H35" s="47">
        <v>228.9</v>
      </c>
      <c r="I35" s="47">
        <v>535.5</v>
      </c>
      <c r="J35" s="47">
        <v>1441.4</v>
      </c>
      <c r="K35" s="47">
        <v>1711.3</v>
      </c>
      <c r="L35" s="47">
        <v>1882.7</v>
      </c>
      <c r="M35" s="47">
        <v>1814.6</v>
      </c>
      <c r="N35" s="47">
        <v>1843.6</v>
      </c>
      <c r="O35" s="47">
        <v>1892.2</v>
      </c>
      <c r="P35" s="47">
        <v>1894.9</v>
      </c>
      <c r="Q35" s="47">
        <v>2088.4</v>
      </c>
      <c r="R35" s="47">
        <v>2047.9</v>
      </c>
      <c r="S35" s="47">
        <v>1874.8</v>
      </c>
      <c r="T35" s="47">
        <v>1961.2</v>
      </c>
      <c r="U35" s="48">
        <v>1971.8</v>
      </c>
      <c r="V35" s="134">
        <f>IF(F35="&lt;5",0,F35/AVERAGE($C35:$E35))</f>
        <v>0</v>
      </c>
      <c r="W35" s="135">
        <f t="shared" ref="W35:AK37" si="7">IF(G35="&lt;5",0,G35/AVERAGE($C35:$E35))</f>
        <v>0</v>
      </c>
      <c r="X35" s="135">
        <f t="shared" si="7"/>
        <v>0.12066420664206642</v>
      </c>
      <c r="Y35" s="135">
        <f t="shared" si="7"/>
        <v>0.28228782287822879</v>
      </c>
      <c r="Z35" s="135">
        <f t="shared" si="7"/>
        <v>0.75983131259884029</v>
      </c>
      <c r="AA35" s="135">
        <f t="shared" si="7"/>
        <v>0.9021085925144966</v>
      </c>
      <c r="AB35" s="135">
        <f t="shared" si="7"/>
        <v>0.99246178176067479</v>
      </c>
      <c r="AC35" s="135">
        <f t="shared" si="7"/>
        <v>0.95656299420137059</v>
      </c>
      <c r="AD35" s="135">
        <f t="shared" si="7"/>
        <v>0.97185028993147071</v>
      </c>
      <c r="AE35" s="135">
        <f t="shared" si="7"/>
        <v>0.99746968898260413</v>
      </c>
      <c r="AF35" s="135">
        <f t="shared" si="7"/>
        <v>0.99889298892988931</v>
      </c>
      <c r="AG35" s="135">
        <f t="shared" si="7"/>
        <v>1.1008961518186611</v>
      </c>
      <c r="AH35" s="135">
        <f t="shared" si="7"/>
        <v>1.0795466526093833</v>
      </c>
      <c r="AI35" s="135">
        <f t="shared" si="7"/>
        <v>0.98829731154454403</v>
      </c>
      <c r="AJ35" s="135">
        <f t="shared" si="7"/>
        <v>1.03384290985767</v>
      </c>
      <c r="AK35" s="136">
        <f t="shared" si="7"/>
        <v>1.039430680021086</v>
      </c>
      <c r="AL35" s="137">
        <v>1.05</v>
      </c>
      <c r="AM35" s="203">
        <v>100</v>
      </c>
    </row>
    <row r="36" spans="1:39">
      <c r="A36" s="49" t="s">
        <v>1</v>
      </c>
      <c r="B36" s="101" t="s">
        <v>14</v>
      </c>
      <c r="C36" s="50">
        <v>651.5</v>
      </c>
      <c r="D36" s="51">
        <v>672.1</v>
      </c>
      <c r="E36" s="52">
        <v>670.6</v>
      </c>
      <c r="F36" s="53" t="s">
        <v>13</v>
      </c>
      <c r="G36" s="54" t="s">
        <v>13</v>
      </c>
      <c r="H36" s="54">
        <v>76.7</v>
      </c>
      <c r="I36" s="54">
        <v>187.7</v>
      </c>
      <c r="J36" s="54">
        <v>471.5</v>
      </c>
      <c r="K36" s="54">
        <v>539.70000000000005</v>
      </c>
      <c r="L36" s="54">
        <v>615.6</v>
      </c>
      <c r="M36" s="54">
        <v>590.29999999999995</v>
      </c>
      <c r="N36" s="54">
        <v>601.9</v>
      </c>
      <c r="O36" s="54">
        <v>623.70000000000005</v>
      </c>
      <c r="P36" s="54">
        <v>638.29999999999995</v>
      </c>
      <c r="Q36" s="54">
        <v>722.1</v>
      </c>
      <c r="R36" s="54">
        <v>705.1</v>
      </c>
      <c r="S36" s="54">
        <v>642.1</v>
      </c>
      <c r="T36" s="54">
        <v>678.4</v>
      </c>
      <c r="U36" s="55">
        <v>680.4</v>
      </c>
      <c r="V36" s="138">
        <f t="shared" ref="V36:V37" si="8">IF(F36="&lt;5",0,F36/AVERAGE($C36:$E36))</f>
        <v>0</v>
      </c>
      <c r="W36" s="139">
        <f t="shared" si="7"/>
        <v>0</v>
      </c>
      <c r="X36" s="139">
        <f t="shared" si="7"/>
        <v>0.1153846153846154</v>
      </c>
      <c r="Y36" s="139">
        <f t="shared" si="7"/>
        <v>0.28236886972219438</v>
      </c>
      <c r="Z36" s="139">
        <f t="shared" si="7"/>
        <v>0.70930699027178834</v>
      </c>
      <c r="AA36" s="139">
        <f t="shared" si="7"/>
        <v>0.81190452311703964</v>
      </c>
      <c r="AB36" s="139">
        <f t="shared" si="7"/>
        <v>0.92608564838030305</v>
      </c>
      <c r="AC36" s="139">
        <f t="shared" si="7"/>
        <v>0.88802527329254843</v>
      </c>
      <c r="AD36" s="139">
        <f t="shared" si="7"/>
        <v>0.90547588005215129</v>
      </c>
      <c r="AE36" s="139">
        <f t="shared" si="7"/>
        <v>0.93827098585899127</v>
      </c>
      <c r="AF36" s="139">
        <f t="shared" si="7"/>
        <v>0.96023468057366368</v>
      </c>
      <c r="AG36" s="139">
        <f t="shared" si="7"/>
        <v>1.0863002707852776</v>
      </c>
      <c r="AH36" s="139">
        <f t="shared" si="7"/>
        <v>1.0607261057065491</v>
      </c>
      <c r="AI36" s="139">
        <f t="shared" si="7"/>
        <v>0.96595125865008546</v>
      </c>
      <c r="AJ36" s="139">
        <f t="shared" si="7"/>
        <v>1.0205596229064287</v>
      </c>
      <c r="AK36" s="140">
        <f t="shared" si="7"/>
        <v>1.0235683482098086</v>
      </c>
      <c r="AL36" s="141">
        <v>1.05</v>
      </c>
      <c r="AM36" s="207">
        <v>100</v>
      </c>
    </row>
    <row r="37" spans="1:39" ht="15.75" thickBot="1">
      <c r="A37" s="163" t="s">
        <v>9</v>
      </c>
      <c r="B37" s="164" t="s">
        <v>14</v>
      </c>
      <c r="C37" s="165">
        <v>81.3</v>
      </c>
      <c r="D37" s="166">
        <v>77.900000000000006</v>
      </c>
      <c r="E37" s="167">
        <v>83.1</v>
      </c>
      <c r="F37" s="168" t="s">
        <v>13</v>
      </c>
      <c r="G37" s="169" t="s">
        <v>13</v>
      </c>
      <c r="H37" s="169">
        <v>15.1</v>
      </c>
      <c r="I37" s="169">
        <v>33.9</v>
      </c>
      <c r="J37" s="169">
        <v>73.3</v>
      </c>
      <c r="K37" s="169">
        <v>82.1</v>
      </c>
      <c r="L37" s="169">
        <v>82.6</v>
      </c>
      <c r="M37" s="169">
        <v>88.4</v>
      </c>
      <c r="N37" s="169">
        <v>81.2</v>
      </c>
      <c r="O37" s="169">
        <v>82.2</v>
      </c>
      <c r="P37" s="169">
        <v>81.099999999999994</v>
      </c>
      <c r="Q37" s="169">
        <v>77.5</v>
      </c>
      <c r="R37" s="169">
        <v>81.2</v>
      </c>
      <c r="S37" s="169">
        <v>83.7</v>
      </c>
      <c r="T37" s="169">
        <v>79.7</v>
      </c>
      <c r="U37" s="170">
        <v>79</v>
      </c>
      <c r="V37" s="146">
        <f t="shared" si="8"/>
        <v>0</v>
      </c>
      <c r="W37" s="147">
        <f t="shared" si="7"/>
        <v>0</v>
      </c>
      <c r="X37" s="147">
        <f t="shared" si="7"/>
        <v>0.18695831613702021</v>
      </c>
      <c r="Y37" s="147">
        <f t="shared" si="7"/>
        <v>0.41972761040033013</v>
      </c>
      <c r="Z37" s="147">
        <f t="shared" si="7"/>
        <v>0.90755262071811804</v>
      </c>
      <c r="AA37" s="147">
        <f t="shared" si="7"/>
        <v>1.0165084605860504</v>
      </c>
      <c r="AB37" s="147">
        <f t="shared" si="7"/>
        <v>1.0226991333058191</v>
      </c>
      <c r="AC37" s="147">
        <f t="shared" si="7"/>
        <v>1.0945109368551384</v>
      </c>
      <c r="AD37" s="147">
        <f t="shared" si="7"/>
        <v>1.0053652496904664</v>
      </c>
      <c r="AE37" s="147">
        <f t="shared" si="7"/>
        <v>1.0177465951300042</v>
      </c>
      <c r="AF37" s="147">
        <f t="shared" si="7"/>
        <v>1.0041271151465125</v>
      </c>
      <c r="AG37" s="147">
        <f t="shared" si="7"/>
        <v>0.95955427156417661</v>
      </c>
      <c r="AH37" s="147">
        <f t="shared" si="7"/>
        <v>1.0053652496904664</v>
      </c>
      <c r="AI37" s="147">
        <f t="shared" si="7"/>
        <v>1.0363186132893107</v>
      </c>
      <c r="AJ37" s="147">
        <f t="shared" si="7"/>
        <v>0.98679323153115972</v>
      </c>
      <c r="AK37" s="148">
        <f t="shared" si="7"/>
        <v>0.97812628972348326</v>
      </c>
      <c r="AL37" s="149">
        <v>1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0" sqref="Q10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9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1E-4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0.35641606041758722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4.6020000000000003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0.3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1540.8999999999999</v>
      </c>
      <c r="D15" s="80">
        <v>1556.1</v>
      </c>
      <c r="E15" s="81">
        <v>1542.8</v>
      </c>
      <c r="F15" s="82">
        <v>220</v>
      </c>
      <c r="G15" s="83">
        <v>215</v>
      </c>
      <c r="H15" s="83">
        <v>222</v>
      </c>
      <c r="I15" s="83">
        <v>227</v>
      </c>
      <c r="J15" s="83">
        <v>323</v>
      </c>
      <c r="K15" s="83">
        <v>769</v>
      </c>
      <c r="L15" s="83">
        <v>1168</v>
      </c>
      <c r="M15" s="83">
        <v>1452</v>
      </c>
      <c r="N15" s="83">
        <v>1520</v>
      </c>
      <c r="O15" s="83">
        <v>1554</v>
      </c>
      <c r="P15" s="83">
        <v>1566</v>
      </c>
      <c r="Q15" s="83">
        <v>1543</v>
      </c>
      <c r="R15" s="83">
        <v>1535</v>
      </c>
      <c r="S15" s="83">
        <v>1569</v>
      </c>
      <c r="T15" s="83">
        <v>1554</v>
      </c>
      <c r="U15" s="84">
        <v>1566</v>
      </c>
      <c r="V15" s="116">
        <f>(F15-$F15)/(AVERAGE($C15:$E15)-$F15)</f>
        <v>0</v>
      </c>
      <c r="W15" s="117">
        <f t="shared" ref="W15:AK15" si="2">(G15-$F15)/(AVERAGE($C15:$E15)-$F15)</f>
        <v>-3.7690336197798882E-3</v>
      </c>
      <c r="X15" s="117">
        <f t="shared" si="2"/>
        <v>1.5076134479119552E-3</v>
      </c>
      <c r="Y15" s="117">
        <f t="shared" si="2"/>
        <v>5.2766470676918432E-3</v>
      </c>
      <c r="Z15" s="117">
        <f t="shared" si="2"/>
        <v>7.7642092567465695E-2</v>
      </c>
      <c r="AA15" s="117">
        <f t="shared" si="2"/>
        <v>0.4138398914518317</v>
      </c>
      <c r="AB15" s="117">
        <f t="shared" si="2"/>
        <v>0.71460877431026681</v>
      </c>
      <c r="AC15" s="117">
        <f t="shared" si="2"/>
        <v>0.92868988391376439</v>
      </c>
      <c r="AD15" s="117">
        <f t="shared" si="2"/>
        <v>0.97994874114277086</v>
      </c>
      <c r="AE15" s="117">
        <f t="shared" si="2"/>
        <v>1.0055781697572741</v>
      </c>
      <c r="AF15" s="117">
        <f t="shared" si="2"/>
        <v>1.0146238504447458</v>
      </c>
      <c r="AG15" s="117">
        <f t="shared" si="2"/>
        <v>0.99728629579375838</v>
      </c>
      <c r="AH15" s="117">
        <f t="shared" si="2"/>
        <v>0.99125584200211059</v>
      </c>
      <c r="AI15" s="117">
        <f t="shared" si="2"/>
        <v>1.0168852706166138</v>
      </c>
      <c r="AJ15" s="117">
        <f t="shared" si="2"/>
        <v>1.0055781697572741</v>
      </c>
      <c r="AK15" s="118">
        <f t="shared" si="2"/>
        <v>1.0146238504447458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9</v>
      </c>
      <c r="D16" s="86">
        <v>9</v>
      </c>
      <c r="E16" s="87">
        <v>9</v>
      </c>
      <c r="F16" s="88">
        <v>7.29</v>
      </c>
      <c r="G16" s="89">
        <v>7.25</v>
      </c>
      <c r="H16" s="89">
        <v>7.27</v>
      </c>
      <c r="I16" s="89">
        <v>7.27</v>
      </c>
      <c r="J16" s="89">
        <v>7.19</v>
      </c>
      <c r="K16" s="89">
        <v>7.13</v>
      </c>
      <c r="L16" s="89">
        <v>7.06</v>
      </c>
      <c r="M16" s="89">
        <v>7.11</v>
      </c>
      <c r="N16" s="89">
        <v>7.09</v>
      </c>
      <c r="O16" s="89">
        <v>7.12</v>
      </c>
      <c r="P16" s="89">
        <v>7.16</v>
      </c>
      <c r="Q16" s="89">
        <v>7.18</v>
      </c>
      <c r="R16" s="89">
        <v>7.28</v>
      </c>
      <c r="S16" s="89">
        <v>7.29</v>
      </c>
      <c r="T16" s="89">
        <v>7.4</v>
      </c>
      <c r="U16" s="90">
        <v>7.49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65867.5</v>
      </c>
      <c r="D18" s="158">
        <v>64528.5</v>
      </c>
      <c r="E18" s="159">
        <v>99279.5</v>
      </c>
      <c r="F18" s="171" t="s">
        <v>13</v>
      </c>
      <c r="G18" s="160" t="s">
        <v>13</v>
      </c>
      <c r="H18" s="160">
        <v>877.5</v>
      </c>
      <c r="I18" s="160">
        <v>11136.8</v>
      </c>
      <c r="J18" s="160">
        <v>65775.399999999994</v>
      </c>
      <c r="K18" s="160">
        <v>74658.399999999994</v>
      </c>
      <c r="L18" s="160">
        <v>71973.399999999994</v>
      </c>
      <c r="M18" s="160">
        <v>77186.2</v>
      </c>
      <c r="N18" s="160">
        <v>73612.800000000003</v>
      </c>
      <c r="O18" s="160">
        <v>72869</v>
      </c>
      <c r="P18" s="160">
        <v>76583.899999999994</v>
      </c>
      <c r="Q18" s="160">
        <v>73957.5</v>
      </c>
      <c r="R18" s="160">
        <v>79141.3</v>
      </c>
      <c r="S18" s="160">
        <v>77788.5</v>
      </c>
      <c r="T18" s="160">
        <v>72754.100000000006</v>
      </c>
      <c r="U18" s="161">
        <v>75400.399999999994</v>
      </c>
      <c r="V18" s="125">
        <f>IF(F18="&lt;5",0,F18/AVERAGE($C18:$E18))</f>
        <v>0</v>
      </c>
      <c r="W18" s="126">
        <f t="shared" ref="W18:AK33" si="4">IF(G18="&lt;5",0,G18/AVERAGE($C18:$E18))</f>
        <v>0</v>
      </c>
      <c r="X18" s="126">
        <f t="shared" si="4"/>
        <v>1.1461823311585259E-2</v>
      </c>
      <c r="Y18" s="126">
        <f t="shared" si="4"/>
        <v>0.14546784485066974</v>
      </c>
      <c r="Z18" s="126">
        <f t="shared" si="4"/>
        <v>0.85915215162261527</v>
      </c>
      <c r="AA18" s="126">
        <f t="shared" si="4"/>
        <v>0.97518107068450921</v>
      </c>
      <c r="AB18" s="126">
        <f t="shared" si="4"/>
        <v>0.9401098506370944</v>
      </c>
      <c r="AC18" s="126">
        <f t="shared" si="4"/>
        <v>1.0081989589660194</v>
      </c>
      <c r="AD18" s="126">
        <f t="shared" si="4"/>
        <v>0.96152354082172464</v>
      </c>
      <c r="AE18" s="126">
        <f t="shared" si="4"/>
        <v>0.95180809446371073</v>
      </c>
      <c r="AF18" s="126">
        <f t="shared" si="4"/>
        <v>1.0003317724354577</v>
      </c>
      <c r="AG18" s="126">
        <f t="shared" si="4"/>
        <v>0.96602598013283958</v>
      </c>
      <c r="AH18" s="126">
        <f t="shared" si="4"/>
        <v>1.0337362931614387</v>
      </c>
      <c r="AI18" s="126">
        <f t="shared" si="4"/>
        <v>1.0160661454965811</v>
      </c>
      <c r="AJ18" s="126">
        <f t="shared" si="4"/>
        <v>0.95030728136000586</v>
      </c>
      <c r="AK18" s="126">
        <f t="shared" si="4"/>
        <v>0.98487300561008895</v>
      </c>
      <c r="AL18" s="162">
        <v>1</v>
      </c>
      <c r="AM18" s="210">
        <v>100</v>
      </c>
    </row>
    <row r="19" spans="1:39">
      <c r="A19" s="28" t="s">
        <v>35</v>
      </c>
      <c r="B19" s="98" t="s">
        <v>14</v>
      </c>
      <c r="C19" s="29">
        <v>19472</v>
      </c>
      <c r="D19" s="30">
        <v>20773</v>
      </c>
      <c r="E19" s="31">
        <v>28756</v>
      </c>
      <c r="F19" s="32" t="s">
        <v>13</v>
      </c>
      <c r="G19" s="33" t="s">
        <v>13</v>
      </c>
      <c r="H19" s="33">
        <v>268.39999999999998</v>
      </c>
      <c r="I19" s="33">
        <v>3095.5</v>
      </c>
      <c r="J19" s="33">
        <v>20875.2</v>
      </c>
      <c r="K19" s="33">
        <v>24317.8</v>
      </c>
      <c r="L19" s="33">
        <v>22575.1</v>
      </c>
      <c r="M19" s="33">
        <v>23440.799999999999</v>
      </c>
      <c r="N19" s="33">
        <v>22455.7</v>
      </c>
      <c r="O19" s="33">
        <v>22373.3</v>
      </c>
      <c r="P19" s="33">
        <v>22856.799999999999</v>
      </c>
      <c r="Q19" s="33">
        <v>22605.3</v>
      </c>
      <c r="R19" s="33">
        <v>24181.4</v>
      </c>
      <c r="S19" s="33">
        <v>22639.3</v>
      </c>
      <c r="T19" s="33">
        <v>22924</v>
      </c>
      <c r="U19" s="34">
        <v>23875.8</v>
      </c>
      <c r="V19" s="125">
        <f>IF(F19="&lt;5",0,F19/AVERAGE($C19:$E19))</f>
        <v>0</v>
      </c>
      <c r="W19" s="126">
        <f t="shared" si="4"/>
        <v>0</v>
      </c>
      <c r="X19" s="126">
        <f t="shared" si="4"/>
        <v>1.1669396095708757E-2</v>
      </c>
      <c r="Y19" s="126">
        <f t="shared" si="4"/>
        <v>0.13458500601440559</v>
      </c>
      <c r="Z19" s="126">
        <f t="shared" si="4"/>
        <v>0.90760423761974474</v>
      </c>
      <c r="AA19" s="126">
        <f t="shared" si="4"/>
        <v>1.0572803292705903</v>
      </c>
      <c r="AB19" s="126">
        <f t="shared" si="4"/>
        <v>0.98151186214692543</v>
      </c>
      <c r="AC19" s="126">
        <f t="shared" si="4"/>
        <v>1.0191504470949697</v>
      </c>
      <c r="AD19" s="126">
        <f t="shared" si="4"/>
        <v>0.97632063303430394</v>
      </c>
      <c r="AE19" s="126">
        <f t="shared" si="4"/>
        <v>0.97273807625976438</v>
      </c>
      <c r="AF19" s="126">
        <f t="shared" si="4"/>
        <v>0.99375951073172852</v>
      </c>
      <c r="AG19" s="126">
        <f t="shared" si="4"/>
        <v>0.98282488659584644</v>
      </c>
      <c r="AH19" s="126">
        <f t="shared" si="4"/>
        <v>1.0513499804350663</v>
      </c>
      <c r="AI19" s="126">
        <f t="shared" si="4"/>
        <v>0.9843031260416516</v>
      </c>
      <c r="AJ19" s="126">
        <f t="shared" si="4"/>
        <v>0.99668120751873168</v>
      </c>
      <c r="AK19" s="126">
        <f t="shared" si="4"/>
        <v>1.0380632164751236</v>
      </c>
      <c r="AL19" s="128">
        <v>1</v>
      </c>
      <c r="AM19" s="203">
        <v>100</v>
      </c>
    </row>
    <row r="20" spans="1:39">
      <c r="A20" s="28" t="s">
        <v>78</v>
      </c>
      <c r="B20" s="98" t="s">
        <v>14</v>
      </c>
      <c r="C20" s="29">
        <v>25855.5</v>
      </c>
      <c r="D20" s="30">
        <v>28208.5</v>
      </c>
      <c r="E20" s="31">
        <v>38188</v>
      </c>
      <c r="F20" s="32" t="s">
        <v>13</v>
      </c>
      <c r="G20" s="33" t="s">
        <v>13</v>
      </c>
      <c r="H20" s="33">
        <v>344.6</v>
      </c>
      <c r="I20" s="33">
        <v>4102.8</v>
      </c>
      <c r="J20" s="33">
        <v>28496.1</v>
      </c>
      <c r="K20" s="33">
        <v>33102.6</v>
      </c>
      <c r="L20" s="33">
        <v>30558.2</v>
      </c>
      <c r="M20" s="33">
        <v>31488.3</v>
      </c>
      <c r="N20" s="33">
        <v>30283.7</v>
      </c>
      <c r="O20" s="33">
        <v>30256.6</v>
      </c>
      <c r="P20" s="33">
        <v>30541</v>
      </c>
      <c r="Q20" s="33">
        <v>30228.400000000001</v>
      </c>
      <c r="R20" s="33">
        <v>32292.400000000001</v>
      </c>
      <c r="S20" s="33">
        <v>30069.3</v>
      </c>
      <c r="T20" s="33">
        <v>30817.5</v>
      </c>
      <c r="U20" s="34">
        <v>31984</v>
      </c>
      <c r="V20" s="125">
        <f t="shared" ref="V20:V33" si="5">IF(F20="&lt;5",0,F20/AVERAGE($C20:$E20))</f>
        <v>0</v>
      </c>
      <c r="W20" s="126">
        <f t="shared" si="4"/>
        <v>0</v>
      </c>
      <c r="X20" s="126">
        <f t="shared" si="4"/>
        <v>1.1206261110870225E-2</v>
      </c>
      <c r="Y20" s="126">
        <f t="shared" si="4"/>
        <v>0.13342149763690761</v>
      </c>
      <c r="Z20" s="126">
        <f t="shared" si="4"/>
        <v>0.92668234835017116</v>
      </c>
      <c r="AA20" s="126">
        <f t="shared" si="4"/>
        <v>1.076483978667129</v>
      </c>
      <c r="AB20" s="126">
        <f t="shared" si="4"/>
        <v>0.99374105710445304</v>
      </c>
      <c r="AC20" s="126">
        <f t="shared" si="4"/>
        <v>1.023987555825348</v>
      </c>
      <c r="AD20" s="126">
        <f t="shared" si="4"/>
        <v>0.98481442136755837</v>
      </c>
      <c r="AE20" s="126">
        <f t="shared" si="4"/>
        <v>0.98393313966092866</v>
      </c>
      <c r="AF20" s="126">
        <f t="shared" si="4"/>
        <v>0.99318171963751456</v>
      </c>
      <c r="AG20" s="126">
        <f t="shared" si="4"/>
        <v>0.98301608637211113</v>
      </c>
      <c r="AH20" s="126">
        <f t="shared" si="4"/>
        <v>1.0501365824047175</v>
      </c>
      <c r="AI20" s="126">
        <f t="shared" si="4"/>
        <v>0.97784221480293099</v>
      </c>
      <c r="AJ20" s="126">
        <f t="shared" si="4"/>
        <v>1.0021733946147509</v>
      </c>
      <c r="AK20" s="126">
        <f t="shared" si="4"/>
        <v>1.0401075315440316</v>
      </c>
      <c r="AL20" s="128">
        <v>1</v>
      </c>
      <c r="AM20" s="203">
        <v>100</v>
      </c>
    </row>
    <row r="21" spans="1:39">
      <c r="A21" s="28" t="s">
        <v>36</v>
      </c>
      <c r="B21" s="98" t="s">
        <v>14</v>
      </c>
      <c r="C21" s="29">
        <v>21866.5</v>
      </c>
      <c r="D21" s="30">
        <v>23523.5</v>
      </c>
      <c r="E21" s="31">
        <v>32194.5</v>
      </c>
      <c r="F21" s="32" t="s">
        <v>13</v>
      </c>
      <c r="G21" s="33" t="s">
        <v>13</v>
      </c>
      <c r="H21" s="33">
        <v>265.2</v>
      </c>
      <c r="I21" s="33">
        <v>3341.8</v>
      </c>
      <c r="J21" s="33">
        <v>22681</v>
      </c>
      <c r="K21" s="33">
        <v>26528.400000000001</v>
      </c>
      <c r="L21" s="33">
        <v>25429.8</v>
      </c>
      <c r="M21" s="33">
        <v>26378.1</v>
      </c>
      <c r="N21" s="33">
        <v>25425.4</v>
      </c>
      <c r="O21" s="33">
        <v>25411.1</v>
      </c>
      <c r="P21" s="33">
        <v>25758.9</v>
      </c>
      <c r="Q21" s="33">
        <v>25499.3</v>
      </c>
      <c r="R21" s="33">
        <v>27294.1</v>
      </c>
      <c r="S21" s="33">
        <v>25519.200000000001</v>
      </c>
      <c r="T21" s="33">
        <v>25761.4</v>
      </c>
      <c r="U21" s="34">
        <v>27051.9</v>
      </c>
      <c r="V21" s="125">
        <f t="shared" si="5"/>
        <v>0</v>
      </c>
      <c r="W21" s="126">
        <f t="shared" si="4"/>
        <v>0</v>
      </c>
      <c r="X21" s="126">
        <f t="shared" si="4"/>
        <v>1.0254625601763238E-2</v>
      </c>
      <c r="Y21" s="126">
        <f t="shared" si="4"/>
        <v>0.12921910948707538</v>
      </c>
      <c r="Z21" s="126">
        <f t="shared" si="4"/>
        <v>0.87701796106181007</v>
      </c>
      <c r="AA21" s="126">
        <f t="shared" si="4"/>
        <v>1.0257873673220812</v>
      </c>
      <c r="AB21" s="126">
        <f t="shared" si="4"/>
        <v>0.98330723275912069</v>
      </c>
      <c r="AC21" s="126">
        <f t="shared" si="4"/>
        <v>1.0199756394640682</v>
      </c>
      <c r="AD21" s="126">
        <f t="shared" si="4"/>
        <v>0.98313709568277174</v>
      </c>
      <c r="AE21" s="126">
        <f t="shared" si="4"/>
        <v>0.98258415018463729</v>
      </c>
      <c r="AF21" s="126">
        <f t="shared" si="4"/>
        <v>0.99603271271967986</v>
      </c>
      <c r="AG21" s="126">
        <f t="shared" si="4"/>
        <v>0.98599462521508807</v>
      </c>
      <c r="AH21" s="126">
        <f t="shared" si="4"/>
        <v>1.0553950853585445</v>
      </c>
      <c r="AI21" s="126">
        <f t="shared" si="4"/>
        <v>0.98676410881039389</v>
      </c>
      <c r="AJ21" s="126">
        <f t="shared" si="4"/>
        <v>0.99612938151305996</v>
      </c>
      <c r="AK21" s="126">
        <f t="shared" si="4"/>
        <v>1.0460298126558785</v>
      </c>
      <c r="AL21" s="128">
        <v>1</v>
      </c>
      <c r="AM21" s="203">
        <v>100</v>
      </c>
    </row>
    <row r="22" spans="1:39">
      <c r="A22" s="28" t="s">
        <v>37</v>
      </c>
      <c r="B22" s="98" t="s">
        <v>14</v>
      </c>
      <c r="C22" s="29">
        <v>870.5</v>
      </c>
      <c r="D22" s="30">
        <v>972</v>
      </c>
      <c r="E22" s="31">
        <v>1304</v>
      </c>
      <c r="F22" s="32" t="s">
        <v>13</v>
      </c>
      <c r="G22" s="33" t="s">
        <v>13</v>
      </c>
      <c r="H22" s="33">
        <v>17.2</v>
      </c>
      <c r="I22" s="33">
        <v>141.4</v>
      </c>
      <c r="J22" s="33">
        <v>965.8</v>
      </c>
      <c r="K22" s="33">
        <v>1161.3</v>
      </c>
      <c r="L22" s="33">
        <v>1042.0999999999999</v>
      </c>
      <c r="M22" s="33">
        <v>1051.9000000000001</v>
      </c>
      <c r="N22" s="33">
        <v>1019.9</v>
      </c>
      <c r="O22" s="33">
        <v>1019.9</v>
      </c>
      <c r="P22" s="33">
        <v>1019.9</v>
      </c>
      <c r="Q22" s="33">
        <v>1036.5</v>
      </c>
      <c r="R22" s="33">
        <v>1101.0999999999999</v>
      </c>
      <c r="S22" s="33">
        <v>1005.8</v>
      </c>
      <c r="T22" s="33">
        <v>1088.2</v>
      </c>
      <c r="U22" s="34">
        <v>1112.8</v>
      </c>
      <c r="V22" s="125">
        <f t="shared" si="5"/>
        <v>0</v>
      </c>
      <c r="W22" s="126">
        <f t="shared" si="4"/>
        <v>0</v>
      </c>
      <c r="X22" s="126">
        <f t="shared" si="4"/>
        <v>1.6399173685046876E-2</v>
      </c>
      <c r="Y22" s="126">
        <f t="shared" si="4"/>
        <v>0.13481646273637377</v>
      </c>
      <c r="Z22" s="126">
        <f t="shared" si="4"/>
        <v>0.92083267122199275</v>
      </c>
      <c r="AA22" s="126">
        <f t="shared" si="4"/>
        <v>1.1072302558398222</v>
      </c>
      <c r="AB22" s="126">
        <f t="shared" si="4"/>
        <v>0.99358016844112507</v>
      </c>
      <c r="AC22" s="126">
        <f t="shared" si="4"/>
        <v>1.0029238836802798</v>
      </c>
      <c r="AD22" s="126">
        <f t="shared" si="4"/>
        <v>0.97241379310344833</v>
      </c>
      <c r="AE22" s="126">
        <f t="shared" si="4"/>
        <v>0.97241379310344833</v>
      </c>
      <c r="AF22" s="126">
        <f t="shared" si="4"/>
        <v>0.97241379310344833</v>
      </c>
      <c r="AG22" s="126">
        <f t="shared" si="4"/>
        <v>0.9882409025901796</v>
      </c>
      <c r="AH22" s="126">
        <f t="shared" si="4"/>
        <v>1.0498331479421579</v>
      </c>
      <c r="AI22" s="126">
        <f t="shared" si="4"/>
        <v>0.95897028444303201</v>
      </c>
      <c r="AJ22" s="126">
        <f t="shared" si="4"/>
        <v>1.0375337676783729</v>
      </c>
      <c r="AK22" s="126">
        <f t="shared" si="4"/>
        <v>1.0609883998093119</v>
      </c>
      <c r="AL22" s="128">
        <v>1</v>
      </c>
      <c r="AM22" s="203">
        <v>100</v>
      </c>
    </row>
    <row r="23" spans="1:39">
      <c r="A23" s="28" t="s">
        <v>38</v>
      </c>
      <c r="B23" s="98" t="s">
        <v>14</v>
      </c>
      <c r="C23" s="29">
        <v>2531</v>
      </c>
      <c r="D23" s="30">
        <v>2831</v>
      </c>
      <c r="E23" s="31">
        <v>3505</v>
      </c>
      <c r="F23" s="32" t="s">
        <v>13</v>
      </c>
      <c r="G23" s="33" t="s">
        <v>13</v>
      </c>
      <c r="H23" s="33">
        <v>39</v>
      </c>
      <c r="I23" s="33">
        <v>351.2</v>
      </c>
      <c r="J23" s="33">
        <v>2488</v>
      </c>
      <c r="K23" s="33">
        <v>3014.8</v>
      </c>
      <c r="L23" s="33">
        <v>2844.4</v>
      </c>
      <c r="M23" s="33">
        <v>2907.5</v>
      </c>
      <c r="N23" s="33">
        <v>2847</v>
      </c>
      <c r="O23" s="33">
        <v>2887.3</v>
      </c>
      <c r="P23" s="33">
        <v>2892.5</v>
      </c>
      <c r="Q23" s="33">
        <v>2991.4</v>
      </c>
      <c r="R23" s="33">
        <v>3208</v>
      </c>
      <c r="S23" s="33">
        <v>2935.5</v>
      </c>
      <c r="T23" s="33">
        <v>3053.2</v>
      </c>
      <c r="U23" s="34">
        <v>3567.7</v>
      </c>
      <c r="V23" s="125">
        <f t="shared" si="5"/>
        <v>0</v>
      </c>
      <c r="W23" s="126">
        <f t="shared" si="4"/>
        <v>0</v>
      </c>
      <c r="X23" s="126">
        <f t="shared" si="4"/>
        <v>1.3194992669448518E-2</v>
      </c>
      <c r="Y23" s="126">
        <f t="shared" si="4"/>
        <v>0.11882260065411075</v>
      </c>
      <c r="Z23" s="126">
        <f t="shared" si="4"/>
        <v>0.84177286568174137</v>
      </c>
      <c r="AA23" s="126">
        <f t="shared" si="4"/>
        <v>1.0200067666629076</v>
      </c>
      <c r="AB23" s="126">
        <f t="shared" si="4"/>
        <v>0.96235479869177853</v>
      </c>
      <c r="AC23" s="126">
        <f t="shared" si="4"/>
        <v>0.98370362016465551</v>
      </c>
      <c r="AD23" s="126">
        <f t="shared" si="4"/>
        <v>0.96323446486974174</v>
      </c>
      <c r="AE23" s="126">
        <f t="shared" si="4"/>
        <v>0.97686929062817196</v>
      </c>
      <c r="AF23" s="126">
        <f t="shared" si="4"/>
        <v>0.97862862298409836</v>
      </c>
      <c r="AG23" s="126">
        <f t="shared" si="4"/>
        <v>1.0120897710612384</v>
      </c>
      <c r="AH23" s="126">
        <f t="shared" si="4"/>
        <v>1.0853727303484833</v>
      </c>
      <c r="AI23" s="126">
        <f t="shared" si="4"/>
        <v>0.99317694823502878</v>
      </c>
      <c r="AJ23" s="126">
        <f t="shared" si="4"/>
        <v>1.0329987594451335</v>
      </c>
      <c r="AK23" s="126">
        <f t="shared" si="4"/>
        <v>1.2070711627382429</v>
      </c>
      <c r="AL23" s="128">
        <v>1</v>
      </c>
      <c r="AM23" s="203">
        <v>100</v>
      </c>
    </row>
    <row r="24" spans="1:39">
      <c r="A24" s="28" t="s">
        <v>39</v>
      </c>
      <c r="B24" s="98" t="s">
        <v>14</v>
      </c>
      <c r="C24" s="29">
        <v>1344</v>
      </c>
      <c r="D24" s="30">
        <v>1469.5</v>
      </c>
      <c r="E24" s="31">
        <v>1831</v>
      </c>
      <c r="F24" s="32" t="s">
        <v>13</v>
      </c>
      <c r="G24" s="33" t="s">
        <v>13</v>
      </c>
      <c r="H24" s="33">
        <v>22</v>
      </c>
      <c r="I24" s="33">
        <v>214.3</v>
      </c>
      <c r="J24" s="33">
        <v>1393.7</v>
      </c>
      <c r="K24" s="33">
        <v>1625.2</v>
      </c>
      <c r="L24" s="33">
        <v>1521.2</v>
      </c>
      <c r="M24" s="33">
        <v>1525.4</v>
      </c>
      <c r="N24" s="33">
        <v>1476.2</v>
      </c>
      <c r="O24" s="33">
        <v>1476.8</v>
      </c>
      <c r="P24" s="33">
        <v>1470.5</v>
      </c>
      <c r="Q24" s="33">
        <v>1498.2</v>
      </c>
      <c r="R24" s="33">
        <v>1588.1</v>
      </c>
      <c r="S24" s="33">
        <v>1452.7</v>
      </c>
      <c r="T24" s="33">
        <v>1599.1</v>
      </c>
      <c r="U24" s="34">
        <v>1594.4</v>
      </c>
      <c r="V24" s="125">
        <f t="shared" si="5"/>
        <v>0</v>
      </c>
      <c r="W24" s="126">
        <f t="shared" si="4"/>
        <v>0</v>
      </c>
      <c r="X24" s="126">
        <f t="shared" si="4"/>
        <v>1.4210356335450532E-2</v>
      </c>
      <c r="Y24" s="126">
        <f t="shared" si="4"/>
        <v>0.13842178921304768</v>
      </c>
      <c r="Z24" s="126">
        <f t="shared" si="4"/>
        <v>0.90022607385079123</v>
      </c>
      <c r="AA24" s="126">
        <f t="shared" si="4"/>
        <v>1.0497577780170093</v>
      </c>
      <c r="AB24" s="126">
        <f t="shared" si="4"/>
        <v>0.98258154806760678</v>
      </c>
      <c r="AC24" s="126">
        <f t="shared" si="4"/>
        <v>0.98529443427710195</v>
      </c>
      <c r="AD24" s="126">
        <f t="shared" si="4"/>
        <v>0.95351491010873068</v>
      </c>
      <c r="AE24" s="126">
        <f t="shared" si="4"/>
        <v>0.95390246528151568</v>
      </c>
      <c r="AF24" s="126">
        <f t="shared" si="4"/>
        <v>0.94983313596727303</v>
      </c>
      <c r="AG24" s="126">
        <f t="shared" si="4"/>
        <v>0.96772526644418122</v>
      </c>
      <c r="AH24" s="126">
        <f t="shared" si="4"/>
        <v>1.0257939498331359</v>
      </c>
      <c r="AI24" s="126">
        <f t="shared" si="4"/>
        <v>0.93833566584131767</v>
      </c>
      <c r="AJ24" s="126">
        <f t="shared" si="4"/>
        <v>1.032899128000861</v>
      </c>
      <c r="AK24" s="126">
        <f t="shared" si="4"/>
        <v>1.0298632791473785</v>
      </c>
      <c r="AL24" s="128">
        <v>1</v>
      </c>
      <c r="AM24" s="203">
        <v>100</v>
      </c>
    </row>
    <row r="25" spans="1:39">
      <c r="A25" s="28" t="s">
        <v>40</v>
      </c>
      <c r="B25" s="98" t="s">
        <v>14</v>
      </c>
      <c r="C25" s="29">
        <v>384.5</v>
      </c>
      <c r="D25" s="30">
        <v>408.5</v>
      </c>
      <c r="E25" s="31">
        <v>556.5</v>
      </c>
      <c r="F25" s="32" t="s">
        <v>13</v>
      </c>
      <c r="G25" s="33" t="s">
        <v>13</v>
      </c>
      <c r="H25" s="33" t="s">
        <v>13</v>
      </c>
      <c r="I25" s="33">
        <v>72.900000000000006</v>
      </c>
      <c r="J25" s="33">
        <v>399.3</v>
      </c>
      <c r="K25" s="33">
        <v>463.8</v>
      </c>
      <c r="L25" s="33">
        <v>455.9</v>
      </c>
      <c r="M25" s="33">
        <v>460.1</v>
      </c>
      <c r="N25" s="33">
        <v>427.8</v>
      </c>
      <c r="O25" s="33">
        <v>433.4</v>
      </c>
      <c r="P25" s="33">
        <v>433</v>
      </c>
      <c r="Q25" s="33">
        <v>449.3</v>
      </c>
      <c r="R25" s="33">
        <v>473.1</v>
      </c>
      <c r="S25" s="33">
        <v>428.8</v>
      </c>
      <c r="T25" s="33">
        <v>495.1</v>
      </c>
      <c r="U25" s="34">
        <v>464.7</v>
      </c>
      <c r="V25" s="125">
        <f t="shared" si="5"/>
        <v>0</v>
      </c>
      <c r="W25" s="126">
        <f t="shared" si="4"/>
        <v>0</v>
      </c>
      <c r="X25" s="126">
        <f t="shared" si="4"/>
        <v>0</v>
      </c>
      <c r="Y25" s="126">
        <f t="shared" si="4"/>
        <v>0.16206002223045574</v>
      </c>
      <c r="Z25" s="126">
        <f t="shared" si="4"/>
        <v>0.88766209707299004</v>
      </c>
      <c r="AA25" s="126">
        <f t="shared" si="4"/>
        <v>1.0310485364949982</v>
      </c>
      <c r="AB25" s="126">
        <f t="shared" si="4"/>
        <v>1.0134864764727678</v>
      </c>
      <c r="AC25" s="126">
        <f t="shared" si="4"/>
        <v>1.0228232678769915</v>
      </c>
      <c r="AD25" s="126">
        <f t="shared" si="4"/>
        <v>0.95101889588736577</v>
      </c>
      <c r="AE25" s="126">
        <f t="shared" si="4"/>
        <v>0.96346795109299743</v>
      </c>
      <c r="AF25" s="126">
        <f t="shared" si="4"/>
        <v>0.96257873286402373</v>
      </c>
      <c r="AG25" s="126">
        <f t="shared" si="4"/>
        <v>0.99881437569470177</v>
      </c>
      <c r="AH25" s="126">
        <f t="shared" si="4"/>
        <v>1.0517228603186366</v>
      </c>
      <c r="AI25" s="126">
        <f t="shared" si="4"/>
        <v>0.95324194145980001</v>
      </c>
      <c r="AJ25" s="126">
        <f t="shared" si="4"/>
        <v>1.1006298629121898</v>
      </c>
      <c r="AK25" s="126">
        <f t="shared" si="4"/>
        <v>1.0330492775101889</v>
      </c>
      <c r="AL25" s="128">
        <v>1</v>
      </c>
      <c r="AM25" s="203">
        <v>100</v>
      </c>
    </row>
    <row r="26" spans="1:39">
      <c r="A26" s="28" t="s">
        <v>41</v>
      </c>
      <c r="B26" s="98" t="s">
        <v>14</v>
      </c>
      <c r="C26" s="29">
        <v>941</v>
      </c>
      <c r="D26" s="30">
        <v>1086</v>
      </c>
      <c r="E26" s="31">
        <v>1310.5</v>
      </c>
      <c r="F26" s="32" t="s">
        <v>13</v>
      </c>
      <c r="G26" s="33" t="s">
        <v>13</v>
      </c>
      <c r="H26" s="33">
        <v>16.8</v>
      </c>
      <c r="I26" s="33">
        <v>150.9</v>
      </c>
      <c r="J26" s="33">
        <v>960.4</v>
      </c>
      <c r="K26" s="33">
        <v>1334.8</v>
      </c>
      <c r="L26" s="33">
        <v>1085.4000000000001</v>
      </c>
      <c r="M26" s="33">
        <v>1099.7</v>
      </c>
      <c r="N26" s="33">
        <v>1072.5</v>
      </c>
      <c r="O26" s="33">
        <v>1078.3</v>
      </c>
      <c r="P26" s="33">
        <v>1081.5</v>
      </c>
      <c r="Q26" s="33">
        <v>1091.3</v>
      </c>
      <c r="R26" s="33">
        <v>1163.0999999999999</v>
      </c>
      <c r="S26" s="33">
        <v>1066.5999999999999</v>
      </c>
      <c r="T26" s="33">
        <v>1113.3</v>
      </c>
      <c r="U26" s="34">
        <v>1174.8</v>
      </c>
      <c r="V26" s="125">
        <f t="shared" si="5"/>
        <v>0</v>
      </c>
      <c r="W26" s="126">
        <f t="shared" si="4"/>
        <v>0</v>
      </c>
      <c r="X26" s="126">
        <f t="shared" si="4"/>
        <v>1.5101123595505618E-2</v>
      </c>
      <c r="Y26" s="126">
        <f t="shared" si="4"/>
        <v>0.13564044943820225</v>
      </c>
      <c r="Z26" s="126">
        <f t="shared" si="4"/>
        <v>0.86328089887640447</v>
      </c>
      <c r="AA26" s="126">
        <f t="shared" si="4"/>
        <v>1.199820224719101</v>
      </c>
      <c r="AB26" s="126">
        <f t="shared" si="4"/>
        <v>0.97564044943820238</v>
      </c>
      <c r="AC26" s="126">
        <f t="shared" si="4"/>
        <v>0.98849438202247197</v>
      </c>
      <c r="AD26" s="126">
        <f t="shared" si="4"/>
        <v>0.96404494382022476</v>
      </c>
      <c r="AE26" s="126">
        <f t="shared" si="4"/>
        <v>0.96925842696629205</v>
      </c>
      <c r="AF26" s="126">
        <f t="shared" si="4"/>
        <v>0.97213483146067414</v>
      </c>
      <c r="AG26" s="126">
        <f t="shared" si="4"/>
        <v>0.98094382022471904</v>
      </c>
      <c r="AH26" s="126">
        <f t="shared" si="4"/>
        <v>1.0454831460674157</v>
      </c>
      <c r="AI26" s="126">
        <f t="shared" si="4"/>
        <v>0.95874157303370777</v>
      </c>
      <c r="AJ26" s="126">
        <f t="shared" si="4"/>
        <v>1.0007191011235954</v>
      </c>
      <c r="AK26" s="126">
        <f t="shared" si="4"/>
        <v>1.056</v>
      </c>
      <c r="AL26" s="128">
        <v>1</v>
      </c>
      <c r="AM26" s="203">
        <v>100</v>
      </c>
    </row>
    <row r="27" spans="1:39">
      <c r="A27" s="28" t="s">
        <v>42</v>
      </c>
      <c r="B27" s="98" t="s">
        <v>14</v>
      </c>
      <c r="C27" s="29">
        <v>1654.5</v>
      </c>
      <c r="D27" s="30">
        <v>1814</v>
      </c>
      <c r="E27" s="31">
        <v>2097.5</v>
      </c>
      <c r="F27" s="32" t="s">
        <v>13</v>
      </c>
      <c r="G27" s="33" t="s">
        <v>13</v>
      </c>
      <c r="H27" s="33" t="s">
        <v>13</v>
      </c>
      <c r="I27" s="33">
        <v>223.6</v>
      </c>
      <c r="J27" s="33">
        <v>1809.9</v>
      </c>
      <c r="K27" s="33">
        <v>1938.2</v>
      </c>
      <c r="L27" s="33">
        <v>1758.1</v>
      </c>
      <c r="M27" s="33">
        <v>1746.4</v>
      </c>
      <c r="N27" s="33">
        <v>1814</v>
      </c>
      <c r="O27" s="33">
        <v>1802.3</v>
      </c>
      <c r="P27" s="33">
        <v>1867</v>
      </c>
      <c r="Q27" s="33">
        <v>1859.3</v>
      </c>
      <c r="R27" s="33">
        <v>2045.3</v>
      </c>
      <c r="S27" s="33">
        <v>1675.8</v>
      </c>
      <c r="T27" s="33">
        <v>2008.8</v>
      </c>
      <c r="U27" s="34">
        <v>1970</v>
      </c>
      <c r="V27" s="125">
        <f t="shared" si="5"/>
        <v>0</v>
      </c>
      <c r="W27" s="126">
        <f t="shared" si="4"/>
        <v>0</v>
      </c>
      <c r="X27" s="126">
        <f t="shared" si="4"/>
        <v>0</v>
      </c>
      <c r="Y27" s="126">
        <f t="shared" si="4"/>
        <v>0.12051742723679483</v>
      </c>
      <c r="Z27" s="126">
        <f t="shared" si="4"/>
        <v>0.97551203736974501</v>
      </c>
      <c r="AA27" s="126">
        <f t="shared" si="4"/>
        <v>1.0446640316205533</v>
      </c>
      <c r="AB27" s="126">
        <f t="shared" si="4"/>
        <v>0.94759252605102406</v>
      </c>
      <c r="AC27" s="126">
        <f t="shared" si="4"/>
        <v>0.94128638160258726</v>
      </c>
      <c r="AD27" s="126">
        <f t="shared" si="4"/>
        <v>0.97772188286022277</v>
      </c>
      <c r="AE27" s="126">
        <f t="shared" si="4"/>
        <v>0.97141573841178586</v>
      </c>
      <c r="AF27" s="126">
        <f t="shared" si="4"/>
        <v>1.0062881782249371</v>
      </c>
      <c r="AG27" s="126">
        <f t="shared" si="4"/>
        <v>1.0021379805964787</v>
      </c>
      <c r="AH27" s="126">
        <f t="shared" si="4"/>
        <v>1.1023895077254762</v>
      </c>
      <c r="AI27" s="126">
        <f t="shared" si="4"/>
        <v>0.90323392022996762</v>
      </c>
      <c r="AJ27" s="126">
        <f t="shared" si="4"/>
        <v>1.082716492993173</v>
      </c>
      <c r="AK27" s="126">
        <f t="shared" si="4"/>
        <v>1.061803808839382</v>
      </c>
      <c r="AL27" s="128">
        <v>1</v>
      </c>
      <c r="AM27" s="203">
        <v>100</v>
      </c>
    </row>
    <row r="28" spans="1:39">
      <c r="A28" s="28" t="s">
        <v>43</v>
      </c>
      <c r="B28" s="98" t="s">
        <v>14</v>
      </c>
      <c r="C28" s="29">
        <v>87</v>
      </c>
      <c r="D28" s="30">
        <v>92.5</v>
      </c>
      <c r="E28" s="31">
        <v>118.5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70.5</v>
      </c>
      <c r="K28" s="33">
        <v>84.7</v>
      </c>
      <c r="L28" s="33">
        <v>99.6</v>
      </c>
      <c r="M28" s="33">
        <v>100.1</v>
      </c>
      <c r="N28" s="33">
        <v>98</v>
      </c>
      <c r="O28" s="33">
        <v>97.5</v>
      </c>
      <c r="P28" s="33">
        <v>101.6</v>
      </c>
      <c r="Q28" s="33">
        <v>101.6</v>
      </c>
      <c r="R28" s="33">
        <v>107.7</v>
      </c>
      <c r="S28" s="33">
        <v>102.6</v>
      </c>
      <c r="T28" s="33">
        <v>105.7</v>
      </c>
      <c r="U28" s="34">
        <v>112.3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0.70973154362416113</v>
      </c>
      <c r="AA28" s="126">
        <f t="shared" si="4"/>
        <v>0.8526845637583893</v>
      </c>
      <c r="AB28" s="126">
        <f t="shared" si="4"/>
        <v>1.0026845637583892</v>
      </c>
      <c r="AC28" s="126">
        <f t="shared" si="4"/>
        <v>1.0077181208053692</v>
      </c>
      <c r="AD28" s="126">
        <f t="shared" si="4"/>
        <v>0.98657718120805371</v>
      </c>
      <c r="AE28" s="126">
        <f t="shared" si="4"/>
        <v>0.98154362416107388</v>
      </c>
      <c r="AF28" s="126">
        <f t="shared" si="4"/>
        <v>1.0228187919463088</v>
      </c>
      <c r="AG28" s="126">
        <f t="shared" si="4"/>
        <v>1.0228187919463088</v>
      </c>
      <c r="AH28" s="126">
        <f t="shared" si="4"/>
        <v>1.0842281879194631</v>
      </c>
      <c r="AI28" s="126">
        <f t="shared" si="4"/>
        <v>1.0328859060402684</v>
      </c>
      <c r="AJ28" s="126">
        <f t="shared" si="4"/>
        <v>1.0640939597315437</v>
      </c>
      <c r="AK28" s="126">
        <f t="shared" si="4"/>
        <v>1.1305369127516778</v>
      </c>
      <c r="AL28" s="128">
        <v>1.01</v>
      </c>
      <c r="AM28" s="203">
        <v>1</v>
      </c>
    </row>
    <row r="29" spans="1:39">
      <c r="A29" s="28" t="s">
        <v>80</v>
      </c>
      <c r="B29" s="98" t="s">
        <v>14</v>
      </c>
      <c r="C29" s="29">
        <v>48</v>
      </c>
      <c r="D29" s="30">
        <v>49</v>
      </c>
      <c r="E29" s="31">
        <v>62.5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39</v>
      </c>
      <c r="K29" s="33">
        <v>44.6</v>
      </c>
      <c r="L29" s="33">
        <v>51.8</v>
      </c>
      <c r="M29" s="33">
        <v>54.2</v>
      </c>
      <c r="N29" s="33">
        <v>51.4</v>
      </c>
      <c r="O29" s="33">
        <v>50.2</v>
      </c>
      <c r="P29" s="33">
        <v>49.8</v>
      </c>
      <c r="Q29" s="33">
        <v>51</v>
      </c>
      <c r="R29" s="33">
        <v>54.2</v>
      </c>
      <c r="S29" s="33">
        <v>50.6</v>
      </c>
      <c r="T29" s="33">
        <v>60.1</v>
      </c>
      <c r="U29" s="34">
        <v>54.2</v>
      </c>
      <c r="V29" s="125">
        <f t="shared" si="5"/>
        <v>0</v>
      </c>
      <c r="W29" s="126">
        <f t="shared" si="4"/>
        <v>0</v>
      </c>
      <c r="X29" s="126">
        <f t="shared" si="4"/>
        <v>0</v>
      </c>
      <c r="Y29" s="126">
        <f t="shared" si="4"/>
        <v>0</v>
      </c>
      <c r="Z29" s="126">
        <f t="shared" si="4"/>
        <v>0.73354231974921635</v>
      </c>
      <c r="AA29" s="126">
        <f t="shared" si="4"/>
        <v>0.83887147335423207</v>
      </c>
      <c r="AB29" s="126">
        <f t="shared" si="4"/>
        <v>0.97429467084639498</v>
      </c>
      <c r="AC29" s="126">
        <f t="shared" si="4"/>
        <v>1.0194357366771161</v>
      </c>
      <c r="AD29" s="126">
        <f t="shared" si="4"/>
        <v>0.96677115987460815</v>
      </c>
      <c r="AE29" s="126">
        <f t="shared" si="4"/>
        <v>0.94420062695924778</v>
      </c>
      <c r="AF29" s="126">
        <f t="shared" si="4"/>
        <v>0.93667711598746084</v>
      </c>
      <c r="AG29" s="126">
        <f t="shared" si="4"/>
        <v>0.95924764890282133</v>
      </c>
      <c r="AH29" s="126">
        <f t="shared" si="4"/>
        <v>1.0194357366771161</v>
      </c>
      <c r="AI29" s="126">
        <f t="shared" si="4"/>
        <v>0.9517241379310345</v>
      </c>
      <c r="AJ29" s="126">
        <f t="shared" si="4"/>
        <v>1.1304075235109718</v>
      </c>
      <c r="AK29" s="126">
        <f t="shared" si="4"/>
        <v>1.0194357366771161</v>
      </c>
      <c r="AL29" s="128">
        <v>1.01</v>
      </c>
      <c r="AM29" s="203">
        <v>1</v>
      </c>
    </row>
    <row r="30" spans="1:39">
      <c r="A30" s="28" t="s">
        <v>44</v>
      </c>
      <c r="B30" s="98" t="s">
        <v>14</v>
      </c>
      <c r="C30" s="29">
        <v>91</v>
      </c>
      <c r="D30" s="30">
        <v>95</v>
      </c>
      <c r="E30" s="31">
        <v>122.5</v>
      </c>
      <c r="F30" s="32" t="s">
        <v>13</v>
      </c>
      <c r="G30" s="33" t="s">
        <v>13</v>
      </c>
      <c r="H30" s="33">
        <v>8.1</v>
      </c>
      <c r="I30" s="33">
        <v>25.8</v>
      </c>
      <c r="J30" s="33">
        <v>74.400000000000006</v>
      </c>
      <c r="K30" s="33">
        <v>85.7</v>
      </c>
      <c r="L30" s="33">
        <v>101.7</v>
      </c>
      <c r="M30" s="33">
        <v>101.2</v>
      </c>
      <c r="N30" s="33">
        <v>97.1</v>
      </c>
      <c r="O30" s="33">
        <v>99.7</v>
      </c>
      <c r="P30" s="33">
        <v>98.6</v>
      </c>
      <c r="Q30" s="33">
        <v>102.8</v>
      </c>
      <c r="R30" s="33">
        <v>111</v>
      </c>
      <c r="S30" s="33">
        <v>104.3</v>
      </c>
      <c r="T30" s="33">
        <v>109.5</v>
      </c>
      <c r="U30" s="34">
        <v>115.2</v>
      </c>
      <c r="V30" s="125">
        <f t="shared" si="5"/>
        <v>0</v>
      </c>
      <c r="W30" s="126">
        <f t="shared" si="4"/>
        <v>0</v>
      </c>
      <c r="X30" s="126">
        <f t="shared" si="4"/>
        <v>7.876823338735818E-2</v>
      </c>
      <c r="Y30" s="126">
        <f t="shared" si="4"/>
        <v>0.25089141004862237</v>
      </c>
      <c r="Z30" s="126">
        <f t="shared" si="4"/>
        <v>0.72350081037277159</v>
      </c>
      <c r="AA30" s="126">
        <f t="shared" si="4"/>
        <v>0.83338735818476506</v>
      </c>
      <c r="AB30" s="126">
        <f t="shared" si="4"/>
        <v>0.98897893030794171</v>
      </c>
      <c r="AC30" s="126">
        <f t="shared" si="4"/>
        <v>0.98411669367909249</v>
      </c>
      <c r="AD30" s="126">
        <f t="shared" si="4"/>
        <v>0.94424635332252838</v>
      </c>
      <c r="AE30" s="126">
        <f t="shared" si="4"/>
        <v>0.96952998379254463</v>
      </c>
      <c r="AF30" s="126">
        <f t="shared" si="4"/>
        <v>0.95883306320907613</v>
      </c>
      <c r="AG30" s="126">
        <f t="shared" si="4"/>
        <v>0.99967585089141009</v>
      </c>
      <c r="AH30" s="126">
        <f t="shared" si="4"/>
        <v>1.0794165316045381</v>
      </c>
      <c r="AI30" s="126">
        <f t="shared" si="4"/>
        <v>1.0142625607779578</v>
      </c>
      <c r="AJ30" s="126">
        <f t="shared" si="4"/>
        <v>1.0648298217179903</v>
      </c>
      <c r="AK30" s="126">
        <f t="shared" si="4"/>
        <v>1.1202593192868719</v>
      </c>
      <c r="AL30" s="128">
        <v>1.01</v>
      </c>
      <c r="AM30" s="203">
        <v>0.7</v>
      </c>
    </row>
    <row r="31" spans="1:39">
      <c r="A31" s="28" t="s">
        <v>45</v>
      </c>
      <c r="B31" s="98" t="s">
        <v>14</v>
      </c>
      <c r="C31" s="29">
        <v>747</v>
      </c>
      <c r="D31" s="30">
        <v>812.5</v>
      </c>
      <c r="E31" s="31">
        <v>1068</v>
      </c>
      <c r="F31" s="32" t="s">
        <v>13</v>
      </c>
      <c r="G31" s="33" t="s">
        <v>13</v>
      </c>
      <c r="H31" s="33">
        <v>17.899999999999999</v>
      </c>
      <c r="I31" s="33">
        <v>135.1</v>
      </c>
      <c r="J31" s="33">
        <v>769.7</v>
      </c>
      <c r="K31" s="33">
        <v>907.2</v>
      </c>
      <c r="L31" s="33">
        <v>860.2</v>
      </c>
      <c r="M31" s="33">
        <v>869.2</v>
      </c>
      <c r="N31" s="33">
        <v>838.8</v>
      </c>
      <c r="O31" s="33">
        <v>837.6</v>
      </c>
      <c r="P31" s="33">
        <v>841.2</v>
      </c>
      <c r="Q31" s="33">
        <v>856.6</v>
      </c>
      <c r="R31" s="33">
        <v>907.8</v>
      </c>
      <c r="S31" s="33">
        <v>835.8</v>
      </c>
      <c r="T31" s="33">
        <v>877.5</v>
      </c>
      <c r="U31" s="34">
        <v>910.2</v>
      </c>
      <c r="V31" s="125">
        <f t="shared" si="5"/>
        <v>0</v>
      </c>
      <c r="W31" s="126">
        <f t="shared" si="4"/>
        <v>0</v>
      </c>
      <c r="X31" s="126">
        <f t="shared" si="4"/>
        <v>2.0437678401522358E-2</v>
      </c>
      <c r="Y31" s="126">
        <f t="shared" si="4"/>
        <v>0.15425309229305423</v>
      </c>
      <c r="Z31" s="126">
        <f t="shared" si="4"/>
        <v>0.87882017126546152</v>
      </c>
      <c r="AA31" s="126">
        <f t="shared" si="4"/>
        <v>1.0358135109419599</v>
      </c>
      <c r="AB31" s="126">
        <f t="shared" si="4"/>
        <v>0.98215033301617505</v>
      </c>
      <c r="AC31" s="126">
        <f t="shared" si="4"/>
        <v>0.99242626070409135</v>
      </c>
      <c r="AD31" s="126">
        <f t="shared" si="4"/>
        <v>0.95771646051379633</v>
      </c>
      <c r="AE31" s="126">
        <f t="shared" si="4"/>
        <v>0.95634633682207415</v>
      </c>
      <c r="AF31" s="126">
        <f t="shared" si="4"/>
        <v>0.96045670789724069</v>
      </c>
      <c r="AG31" s="126">
        <f t="shared" si="4"/>
        <v>0.97803996194100851</v>
      </c>
      <c r="AH31" s="126">
        <f t="shared" si="4"/>
        <v>1.0364985727878211</v>
      </c>
      <c r="AI31" s="126">
        <f t="shared" si="4"/>
        <v>0.95429115128449082</v>
      </c>
      <c r="AJ31" s="126">
        <f t="shared" si="4"/>
        <v>1.0019029495718363</v>
      </c>
      <c r="AK31" s="126">
        <f t="shared" si="4"/>
        <v>1.0392388201712655</v>
      </c>
      <c r="AL31" s="128">
        <v>1</v>
      </c>
      <c r="AM31" s="203">
        <v>100</v>
      </c>
    </row>
    <row r="32" spans="1:39">
      <c r="A32" s="28" t="s">
        <v>46</v>
      </c>
      <c r="B32" s="98" t="s">
        <v>14</v>
      </c>
      <c r="C32" s="29">
        <v>1898.5</v>
      </c>
      <c r="D32" s="30">
        <v>2115.5</v>
      </c>
      <c r="E32" s="31">
        <v>2602</v>
      </c>
      <c r="F32" s="32" t="s">
        <v>13</v>
      </c>
      <c r="G32" s="33" t="s">
        <v>13</v>
      </c>
      <c r="H32" s="33">
        <v>30</v>
      </c>
      <c r="I32" s="33">
        <v>279.8</v>
      </c>
      <c r="J32" s="33">
        <v>1994.3</v>
      </c>
      <c r="K32" s="33">
        <v>2347.9</v>
      </c>
      <c r="L32" s="33">
        <v>2146.6</v>
      </c>
      <c r="M32" s="33">
        <v>2144.3000000000002</v>
      </c>
      <c r="N32" s="33">
        <v>2088.3000000000002</v>
      </c>
      <c r="O32" s="33">
        <v>2092.9</v>
      </c>
      <c r="P32" s="33">
        <v>2069.3000000000002</v>
      </c>
      <c r="Q32" s="33">
        <v>2113.6999999999998</v>
      </c>
      <c r="R32" s="33">
        <v>2244.6</v>
      </c>
      <c r="S32" s="33">
        <v>2041</v>
      </c>
      <c r="T32" s="33">
        <v>2178.9</v>
      </c>
      <c r="U32" s="34">
        <v>2272.9</v>
      </c>
      <c r="V32" s="125">
        <f t="shared" si="5"/>
        <v>0</v>
      </c>
      <c r="W32" s="126">
        <f t="shared" si="4"/>
        <v>0</v>
      </c>
      <c r="X32" s="126">
        <f t="shared" si="4"/>
        <v>1.3603385731559853E-2</v>
      </c>
      <c r="Y32" s="126">
        <f t="shared" si="4"/>
        <v>0.12687424425634825</v>
      </c>
      <c r="Z32" s="126">
        <f t="shared" si="4"/>
        <v>0.90430773881499382</v>
      </c>
      <c r="AA32" s="126">
        <f t="shared" si="4"/>
        <v>1.0646463119709795</v>
      </c>
      <c r="AB32" s="126">
        <f t="shared" si="4"/>
        <v>0.97336759371221271</v>
      </c>
      <c r="AC32" s="126">
        <f t="shared" si="4"/>
        <v>0.97232466747279322</v>
      </c>
      <c r="AD32" s="126">
        <f t="shared" si="4"/>
        <v>0.94693168077388157</v>
      </c>
      <c r="AE32" s="126">
        <f t="shared" si="4"/>
        <v>0.94901753325272065</v>
      </c>
      <c r="AF32" s="126">
        <f t="shared" si="4"/>
        <v>0.93831620314389363</v>
      </c>
      <c r="AG32" s="126">
        <f t="shared" si="4"/>
        <v>0.95844921402660199</v>
      </c>
      <c r="AH32" s="126">
        <f t="shared" si="4"/>
        <v>1.0178053204353081</v>
      </c>
      <c r="AI32" s="126">
        <f t="shared" si="4"/>
        <v>0.92548367593712211</v>
      </c>
      <c r="AJ32" s="126">
        <f t="shared" si="4"/>
        <v>0.98801390568319225</v>
      </c>
      <c r="AK32" s="126">
        <f t="shared" si="4"/>
        <v>1.0306378476420799</v>
      </c>
      <c r="AL32" s="128">
        <v>1</v>
      </c>
      <c r="AM32" s="203">
        <v>100</v>
      </c>
    </row>
    <row r="33" spans="1:39" ht="15.75" thickBot="1">
      <c r="A33" s="28" t="s">
        <v>81</v>
      </c>
      <c r="B33" s="98" t="s">
        <v>14</v>
      </c>
      <c r="C33" s="29">
        <v>1900</v>
      </c>
      <c r="D33" s="30">
        <v>2100.5</v>
      </c>
      <c r="E33" s="31">
        <v>2681</v>
      </c>
      <c r="F33" s="32" t="s">
        <v>13</v>
      </c>
      <c r="G33" s="33" t="s">
        <v>13</v>
      </c>
      <c r="H33" s="33">
        <v>34.4</v>
      </c>
      <c r="I33" s="33">
        <v>255.2</v>
      </c>
      <c r="J33" s="33">
        <v>1900.9</v>
      </c>
      <c r="K33" s="33">
        <v>2332.6999999999998</v>
      </c>
      <c r="L33" s="33">
        <v>2429.6</v>
      </c>
      <c r="M33" s="33">
        <v>2498.4</v>
      </c>
      <c r="N33" s="33">
        <v>2005.8</v>
      </c>
      <c r="O33" s="33">
        <v>2021.3</v>
      </c>
      <c r="P33" s="33">
        <v>1938.7</v>
      </c>
      <c r="Q33" s="33">
        <v>1981.8</v>
      </c>
      <c r="R33" s="33">
        <v>2297.1</v>
      </c>
      <c r="S33" s="33">
        <v>2004.7</v>
      </c>
      <c r="T33" s="33">
        <v>2224.3000000000002</v>
      </c>
      <c r="U33" s="34">
        <v>2540.3000000000002</v>
      </c>
      <c r="V33" s="125">
        <f t="shared" si="5"/>
        <v>0</v>
      </c>
      <c r="W33" s="126">
        <f t="shared" si="4"/>
        <v>0</v>
      </c>
      <c r="X33" s="126">
        <f t="shared" si="4"/>
        <v>1.5445633465539175E-2</v>
      </c>
      <c r="Y33" s="126">
        <f t="shared" si="4"/>
        <v>0.11458504826760459</v>
      </c>
      <c r="Z33" s="126">
        <f t="shared" si="4"/>
        <v>0.85350594926289014</v>
      </c>
      <c r="AA33" s="126">
        <f t="shared" si="4"/>
        <v>1.0473845693332335</v>
      </c>
      <c r="AB33" s="126">
        <f t="shared" si="4"/>
        <v>1.0908927636009877</v>
      </c>
      <c r="AC33" s="126">
        <f t="shared" si="4"/>
        <v>1.1217840305320663</v>
      </c>
      <c r="AD33" s="126">
        <f t="shared" si="4"/>
        <v>0.90060615131332789</v>
      </c>
      <c r="AE33" s="126">
        <f t="shared" si="4"/>
        <v>0.9075656663922772</v>
      </c>
      <c r="AF33" s="126">
        <f t="shared" si="4"/>
        <v>0.87047818603606986</v>
      </c>
      <c r="AG33" s="126">
        <f t="shared" si="4"/>
        <v>0.88983012796527727</v>
      </c>
      <c r="AH33" s="126">
        <f t="shared" si="4"/>
        <v>1.0314001347002919</v>
      </c>
      <c r="AI33" s="126">
        <f t="shared" si="4"/>
        <v>0.90011225024320896</v>
      </c>
      <c r="AJ33" s="126">
        <f t="shared" si="4"/>
        <v>0.99871286387787184</v>
      </c>
      <c r="AK33" s="126">
        <f t="shared" si="4"/>
        <v>1.1405971712938714</v>
      </c>
      <c r="AL33" s="132">
        <v>1</v>
      </c>
      <c r="AM33" s="205">
        <v>100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61.5</v>
      </c>
      <c r="G34" s="40">
        <v>86.5</v>
      </c>
      <c r="H34" s="40">
        <v>121.5</v>
      </c>
      <c r="I34" s="40">
        <v>141.5</v>
      </c>
      <c r="J34" s="40">
        <v>171.5</v>
      </c>
      <c r="K34" s="40">
        <v>191.5</v>
      </c>
      <c r="L34" s="40">
        <v>231.5</v>
      </c>
      <c r="M34" s="40">
        <v>261.5</v>
      </c>
      <c r="N34" s="40">
        <v>281.5</v>
      </c>
      <c r="O34" s="40">
        <v>311.5</v>
      </c>
      <c r="P34" s="40">
        <v>341.5</v>
      </c>
      <c r="Q34" s="40">
        <v>391.5</v>
      </c>
      <c r="R34" s="40">
        <v>431.5</v>
      </c>
      <c r="S34" s="40">
        <v>501.5</v>
      </c>
      <c r="T34" s="40">
        <v>551.5</v>
      </c>
      <c r="U34" s="41">
        <v>600</v>
      </c>
      <c r="V34" s="36">
        <f>F34</f>
        <v>61.5</v>
      </c>
      <c r="W34" s="37">
        <f t="shared" ref="W34:AK34" si="6">G34</f>
        <v>86.5</v>
      </c>
      <c r="X34" s="37">
        <f t="shared" si="6"/>
        <v>121.5</v>
      </c>
      <c r="Y34" s="37">
        <f t="shared" si="6"/>
        <v>141.5</v>
      </c>
      <c r="Z34" s="37">
        <f t="shared" si="6"/>
        <v>171.5</v>
      </c>
      <c r="AA34" s="37">
        <f t="shared" si="6"/>
        <v>191.5</v>
      </c>
      <c r="AB34" s="37">
        <f t="shared" si="6"/>
        <v>231.5</v>
      </c>
      <c r="AC34" s="37">
        <f t="shared" si="6"/>
        <v>261.5</v>
      </c>
      <c r="AD34" s="37">
        <f t="shared" si="6"/>
        <v>281.5</v>
      </c>
      <c r="AE34" s="37">
        <f t="shared" si="6"/>
        <v>311.5</v>
      </c>
      <c r="AF34" s="37">
        <f t="shared" si="6"/>
        <v>341.5</v>
      </c>
      <c r="AG34" s="37">
        <f t="shared" si="6"/>
        <v>391.5</v>
      </c>
      <c r="AH34" s="37">
        <f t="shared" si="6"/>
        <v>431.5</v>
      </c>
      <c r="AI34" s="37">
        <f t="shared" si="6"/>
        <v>501.5</v>
      </c>
      <c r="AJ34" s="37">
        <f t="shared" si="6"/>
        <v>551.5</v>
      </c>
      <c r="AK34" s="38">
        <f t="shared" si="6"/>
        <v>600</v>
      </c>
      <c r="AL34" s="133"/>
      <c r="AM34" s="206"/>
    </row>
    <row r="35" spans="1:39">
      <c r="A35" s="42" t="s">
        <v>0</v>
      </c>
      <c r="B35" s="100" t="s">
        <v>14</v>
      </c>
      <c r="C35" s="43">
        <v>1769</v>
      </c>
      <c r="D35" s="44">
        <v>1836</v>
      </c>
      <c r="E35" s="45">
        <v>1827</v>
      </c>
      <c r="F35" s="46" t="s">
        <v>13</v>
      </c>
      <c r="G35" s="47" t="s">
        <v>13</v>
      </c>
      <c r="H35" s="47">
        <v>32.1</v>
      </c>
      <c r="I35" s="47">
        <v>306</v>
      </c>
      <c r="J35" s="47">
        <v>1480</v>
      </c>
      <c r="K35" s="47">
        <v>1752.5</v>
      </c>
      <c r="L35" s="47">
        <v>1809.8</v>
      </c>
      <c r="M35" s="47">
        <v>1771</v>
      </c>
      <c r="N35" s="47">
        <v>1789.1</v>
      </c>
      <c r="O35" s="47">
        <v>1785.7</v>
      </c>
      <c r="P35" s="47">
        <v>1816.8</v>
      </c>
      <c r="Q35" s="47">
        <v>1841.6</v>
      </c>
      <c r="R35" s="47">
        <v>1875.5</v>
      </c>
      <c r="S35" s="47">
        <v>1875</v>
      </c>
      <c r="T35" s="47">
        <v>1849.4</v>
      </c>
      <c r="U35" s="48">
        <v>1823.2</v>
      </c>
      <c r="V35" s="134">
        <f>IF(F35="&lt;5",0,F35/AVERAGE($C35:$E35))</f>
        <v>0</v>
      </c>
      <c r="W35" s="135">
        <f t="shared" ref="W35:AK37" si="7">IF(G35="&lt;5",0,G35/AVERAGE($C35:$E35))</f>
        <v>0</v>
      </c>
      <c r="X35" s="135">
        <f t="shared" si="7"/>
        <v>1.7728276877761413E-2</v>
      </c>
      <c r="Y35" s="135">
        <f t="shared" si="7"/>
        <v>0.16899852724594991</v>
      </c>
      <c r="Z35" s="135">
        <f t="shared" si="7"/>
        <v>0.81737849779086891</v>
      </c>
      <c r="AA35" s="135">
        <f t="shared" si="7"/>
        <v>0.96787555228276878</v>
      </c>
      <c r="AB35" s="135">
        <f t="shared" si="7"/>
        <v>0.99952135493372596</v>
      </c>
      <c r="AC35" s="135">
        <f t="shared" si="7"/>
        <v>0.97809278350515461</v>
      </c>
      <c r="AD35" s="135">
        <f t="shared" si="7"/>
        <v>0.98808910162002939</v>
      </c>
      <c r="AE35" s="135">
        <f t="shared" si="7"/>
        <v>0.9862113402061855</v>
      </c>
      <c r="AF35" s="135">
        <f t="shared" si="7"/>
        <v>1.0033873343151694</v>
      </c>
      <c r="AG35" s="135">
        <f t="shared" si="7"/>
        <v>1.0170839469808541</v>
      </c>
      <c r="AH35" s="135">
        <f t="shared" si="7"/>
        <v>1.0358063328424152</v>
      </c>
      <c r="AI35" s="135">
        <f t="shared" si="7"/>
        <v>1.0355301914580264</v>
      </c>
      <c r="AJ35" s="135">
        <f t="shared" si="7"/>
        <v>1.0213917525773195</v>
      </c>
      <c r="AK35" s="136">
        <f t="shared" si="7"/>
        <v>1.0069219440353461</v>
      </c>
      <c r="AL35" s="137">
        <v>1.05</v>
      </c>
      <c r="AM35" s="203">
        <v>100</v>
      </c>
    </row>
    <row r="36" spans="1:39">
      <c r="A36" s="49" t="s">
        <v>1</v>
      </c>
      <c r="B36" s="101" t="s">
        <v>14</v>
      </c>
      <c r="C36" s="50">
        <v>600.4</v>
      </c>
      <c r="D36" s="51">
        <v>643.9</v>
      </c>
      <c r="E36" s="52">
        <v>638.9</v>
      </c>
      <c r="F36" s="53" t="s">
        <v>13</v>
      </c>
      <c r="G36" s="54" t="s">
        <v>13</v>
      </c>
      <c r="H36" s="54">
        <v>9.1</v>
      </c>
      <c r="I36" s="54">
        <v>101.1</v>
      </c>
      <c r="J36" s="54">
        <v>495.6</v>
      </c>
      <c r="K36" s="54">
        <v>583.5</v>
      </c>
      <c r="L36" s="54">
        <v>606.79999999999995</v>
      </c>
      <c r="M36" s="54">
        <v>589.20000000000005</v>
      </c>
      <c r="N36" s="54">
        <v>598.6</v>
      </c>
      <c r="O36" s="54">
        <v>595.79999999999995</v>
      </c>
      <c r="P36" s="54">
        <v>609.4</v>
      </c>
      <c r="Q36" s="54">
        <v>643.9</v>
      </c>
      <c r="R36" s="54">
        <v>652.9</v>
      </c>
      <c r="S36" s="54">
        <v>640.4</v>
      </c>
      <c r="T36" s="54">
        <v>629</v>
      </c>
      <c r="U36" s="55">
        <v>627.5</v>
      </c>
      <c r="V36" s="138">
        <f t="shared" ref="V36:V37" si="8">IF(F36="&lt;5",0,F36/AVERAGE($C36:$E36))</f>
        <v>0</v>
      </c>
      <c r="W36" s="139">
        <f t="shared" si="7"/>
        <v>0</v>
      </c>
      <c r="X36" s="139">
        <f t="shared" si="7"/>
        <v>1.4496601529311811E-2</v>
      </c>
      <c r="Y36" s="139">
        <f t="shared" si="7"/>
        <v>0.16105564995751914</v>
      </c>
      <c r="Z36" s="139">
        <f t="shared" si="7"/>
        <v>0.7895072217502126</v>
      </c>
      <c r="AA36" s="139">
        <f t="shared" si="7"/>
        <v>0.92953483432455408</v>
      </c>
      <c r="AB36" s="139">
        <f t="shared" si="7"/>
        <v>0.96665250637213262</v>
      </c>
      <c r="AC36" s="139">
        <f t="shared" si="7"/>
        <v>0.93861512319456264</v>
      </c>
      <c r="AD36" s="139">
        <f t="shared" si="7"/>
        <v>0.95358963466440116</v>
      </c>
      <c r="AE36" s="139">
        <f t="shared" si="7"/>
        <v>0.94912914188615127</v>
      </c>
      <c r="AF36" s="139">
        <f t="shared" si="7"/>
        <v>0.97079439252336464</v>
      </c>
      <c r="AG36" s="139">
        <f t="shared" si="7"/>
        <v>1.0257540356839423</v>
      </c>
      <c r="AH36" s="139">
        <f t="shared" si="7"/>
        <v>1.0400913338997453</v>
      </c>
      <c r="AI36" s="139">
        <f t="shared" si="7"/>
        <v>1.0201784197111301</v>
      </c>
      <c r="AJ36" s="139">
        <f t="shared" si="7"/>
        <v>1.0020178419711132</v>
      </c>
      <c r="AK36" s="140">
        <f t="shared" si="7"/>
        <v>0.99962829226847938</v>
      </c>
      <c r="AL36" s="141">
        <v>1.05</v>
      </c>
      <c r="AM36" s="207">
        <v>100</v>
      </c>
    </row>
    <row r="37" spans="1:39" ht="15.75" thickBot="1">
      <c r="A37" s="163" t="s">
        <v>9</v>
      </c>
      <c r="B37" s="164" t="s">
        <v>14</v>
      </c>
      <c r="C37" s="165">
        <v>77.2</v>
      </c>
      <c r="D37" s="166">
        <v>75</v>
      </c>
      <c r="E37" s="167">
        <v>74.8</v>
      </c>
      <c r="F37" s="168" t="s">
        <v>13</v>
      </c>
      <c r="G37" s="169" t="s">
        <v>13</v>
      </c>
      <c r="H37" s="169" t="s">
        <v>13</v>
      </c>
      <c r="I37" s="169">
        <v>20.5</v>
      </c>
      <c r="J37" s="169">
        <v>72.400000000000006</v>
      </c>
      <c r="K37" s="169">
        <v>77.8</v>
      </c>
      <c r="L37" s="169">
        <v>76.099999999999994</v>
      </c>
      <c r="M37" s="169">
        <v>80.099999999999994</v>
      </c>
      <c r="N37" s="169">
        <v>75.7</v>
      </c>
      <c r="O37" s="169">
        <v>73.900000000000006</v>
      </c>
      <c r="P37" s="169">
        <v>74.900000000000006</v>
      </c>
      <c r="Q37" s="169">
        <v>74.400000000000006</v>
      </c>
      <c r="R37" s="169">
        <v>77.900000000000006</v>
      </c>
      <c r="S37" s="169">
        <v>77</v>
      </c>
      <c r="T37" s="169">
        <v>80</v>
      </c>
      <c r="U37" s="170">
        <v>80.900000000000006</v>
      </c>
      <c r="V37" s="146">
        <f t="shared" si="8"/>
        <v>0</v>
      </c>
      <c r="W37" s="147">
        <f t="shared" si="7"/>
        <v>0</v>
      </c>
      <c r="X37" s="147">
        <f t="shared" si="7"/>
        <v>0</v>
      </c>
      <c r="Y37" s="147">
        <f t="shared" si="7"/>
        <v>0.27092511013215859</v>
      </c>
      <c r="Z37" s="147">
        <f t="shared" si="7"/>
        <v>0.95682819383259909</v>
      </c>
      <c r="AA37" s="147">
        <f t="shared" si="7"/>
        <v>1.0281938325991189</v>
      </c>
      <c r="AB37" s="147">
        <f t="shared" si="7"/>
        <v>1.0057268722466959</v>
      </c>
      <c r="AC37" s="147">
        <f t="shared" si="7"/>
        <v>1.0585903083700439</v>
      </c>
      <c r="AD37" s="147">
        <f t="shared" si="7"/>
        <v>1.0004405286343612</v>
      </c>
      <c r="AE37" s="147">
        <f t="shared" si="7"/>
        <v>0.97665198237885464</v>
      </c>
      <c r="AF37" s="147">
        <f t="shared" si="7"/>
        <v>0.98986784140969164</v>
      </c>
      <c r="AG37" s="147">
        <f t="shared" si="7"/>
        <v>0.98325991189427309</v>
      </c>
      <c r="AH37" s="147">
        <f t="shared" si="7"/>
        <v>1.0295154185022026</v>
      </c>
      <c r="AI37" s="147">
        <f t="shared" si="7"/>
        <v>1.0176211453744493</v>
      </c>
      <c r="AJ37" s="147">
        <f t="shared" si="7"/>
        <v>1.0572687224669604</v>
      </c>
      <c r="AK37" s="148">
        <f t="shared" si="7"/>
        <v>1.0691629955947137</v>
      </c>
      <c r="AL37" s="149">
        <v>1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2" sqref="Q12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5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0.27745638262087297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4.7530000000000001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3.5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1969</v>
      </c>
      <c r="D15" s="80">
        <v>2000</v>
      </c>
      <c r="E15" s="81">
        <v>1962</v>
      </c>
      <c r="F15" s="82">
        <v>353</v>
      </c>
      <c r="G15" s="83">
        <v>384</v>
      </c>
      <c r="H15" s="83">
        <v>394</v>
      </c>
      <c r="I15" s="83">
        <v>1047</v>
      </c>
      <c r="J15" s="83">
        <v>1422</v>
      </c>
      <c r="K15" s="83">
        <v>1637</v>
      </c>
      <c r="L15" s="83">
        <v>1687</v>
      </c>
      <c r="M15" s="83">
        <v>1781</v>
      </c>
      <c r="N15" s="83">
        <v>1852</v>
      </c>
      <c r="O15" s="83">
        <v>1916</v>
      </c>
      <c r="P15" s="83">
        <v>1969</v>
      </c>
      <c r="Q15" s="83">
        <v>2000</v>
      </c>
      <c r="R15" s="83">
        <v>1982</v>
      </c>
      <c r="S15" s="83">
        <v>1962</v>
      </c>
      <c r="T15" s="83">
        <v>1970</v>
      </c>
      <c r="U15" s="84">
        <v>1990</v>
      </c>
      <c r="V15" s="116">
        <f>(F15-$F15)/(AVERAGE($C15:$E15)-$F15)</f>
        <v>0</v>
      </c>
      <c r="W15" s="117">
        <f t="shared" ref="W15:AK15" si="2">(G15-$F15)/(AVERAGE($C15:$E15)-$F15)</f>
        <v>1.9088669950738917E-2</v>
      </c>
      <c r="X15" s="117">
        <f t="shared" si="2"/>
        <v>2.5246305418719212E-2</v>
      </c>
      <c r="Y15" s="117">
        <f t="shared" si="2"/>
        <v>0.42733990147783252</v>
      </c>
      <c r="Z15" s="117">
        <f t="shared" si="2"/>
        <v>0.65825123152709364</v>
      </c>
      <c r="AA15" s="117">
        <f t="shared" si="2"/>
        <v>0.79064039408866993</v>
      </c>
      <c r="AB15" s="117">
        <f t="shared" si="2"/>
        <v>0.8214285714285714</v>
      </c>
      <c r="AC15" s="117">
        <f t="shared" si="2"/>
        <v>0.87931034482758619</v>
      </c>
      <c r="AD15" s="117">
        <f t="shared" si="2"/>
        <v>0.92302955665024633</v>
      </c>
      <c r="AE15" s="117">
        <f t="shared" si="2"/>
        <v>0.96243842364532017</v>
      </c>
      <c r="AF15" s="117">
        <f t="shared" si="2"/>
        <v>0.99507389162561577</v>
      </c>
      <c r="AG15" s="117">
        <f t="shared" si="2"/>
        <v>1.0141625615763548</v>
      </c>
      <c r="AH15" s="117">
        <f t="shared" si="2"/>
        <v>1.0030788177339902</v>
      </c>
      <c r="AI15" s="117">
        <f t="shared" si="2"/>
        <v>0.99076354679802958</v>
      </c>
      <c r="AJ15" s="117">
        <f t="shared" si="2"/>
        <v>0.99568965517241381</v>
      </c>
      <c r="AK15" s="118">
        <f t="shared" si="2"/>
        <v>1.0080049261083743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4.96</v>
      </c>
      <c r="D16" s="86">
        <v>4.96</v>
      </c>
      <c r="E16" s="87">
        <v>4.96</v>
      </c>
      <c r="F16" s="88">
        <v>7.06</v>
      </c>
      <c r="G16" s="89">
        <v>6.97</v>
      </c>
      <c r="H16" s="89">
        <v>7.03</v>
      </c>
      <c r="I16" s="89">
        <v>6.7</v>
      </c>
      <c r="J16" s="89">
        <v>6.7</v>
      </c>
      <c r="K16" s="89">
        <v>6.66</v>
      </c>
      <c r="L16" s="89">
        <v>6.65</v>
      </c>
      <c r="M16" s="89">
        <v>6.53</v>
      </c>
      <c r="N16" s="89">
        <v>6.39</v>
      </c>
      <c r="O16" s="89">
        <v>6.27</v>
      </c>
      <c r="P16" s="89">
        <v>6.23</v>
      </c>
      <c r="Q16" s="89">
        <v>5.95</v>
      </c>
      <c r="R16" s="89">
        <v>5.72</v>
      </c>
      <c r="S16" s="89">
        <v>5.59</v>
      </c>
      <c r="T16" s="89">
        <v>5.44</v>
      </c>
      <c r="U16" s="90">
        <v>5.33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63394</v>
      </c>
      <c r="D18" s="158">
        <v>63463</v>
      </c>
      <c r="E18" s="159">
        <v>64290.5</v>
      </c>
      <c r="F18" s="171" t="s">
        <v>13</v>
      </c>
      <c r="G18" s="160">
        <v>35.700000000000003</v>
      </c>
      <c r="H18" s="160">
        <v>35177.599999999999</v>
      </c>
      <c r="I18" s="160">
        <v>39766.800000000003</v>
      </c>
      <c r="J18" s="160">
        <v>47584.7</v>
      </c>
      <c r="K18" s="160">
        <v>53506.7</v>
      </c>
      <c r="L18" s="160">
        <v>57142</v>
      </c>
      <c r="M18" s="160">
        <v>58402.9</v>
      </c>
      <c r="N18" s="160">
        <v>59797.1</v>
      </c>
      <c r="O18" s="160">
        <v>59768.800000000003</v>
      </c>
      <c r="P18" s="160">
        <v>62457</v>
      </c>
      <c r="Q18" s="160">
        <v>63600.9</v>
      </c>
      <c r="R18" s="160">
        <v>63597.7</v>
      </c>
      <c r="S18" s="160">
        <v>67161.600000000006</v>
      </c>
      <c r="T18" s="160">
        <v>67502.7</v>
      </c>
      <c r="U18" s="161"/>
      <c r="V18" s="125">
        <f>IF(F18="&lt;5",0,F18/AVERAGE($C18:$E18))</f>
        <v>0</v>
      </c>
      <c r="W18" s="126">
        <f t="shared" ref="W18:AJ33" si="4">IF(G18="&lt;5",0,G18/AVERAGE($C18:$E18))</f>
        <v>5.6030029165958224E-4</v>
      </c>
      <c r="X18" s="126">
        <f t="shared" si="4"/>
        <v>0.55210138767182404</v>
      </c>
      <c r="Y18" s="126">
        <f t="shared" si="4"/>
        <v>0.62412744085065197</v>
      </c>
      <c r="Z18" s="126">
        <f t="shared" si="4"/>
        <v>0.7468269268496841</v>
      </c>
      <c r="AA18" s="126">
        <f t="shared" si="4"/>
        <v>0.83977085758380299</v>
      </c>
      <c r="AB18" s="126">
        <f t="shared" si="4"/>
        <v>0.89682574974823104</v>
      </c>
      <c r="AC18" s="126">
        <f t="shared" si="4"/>
        <v>0.91661517937718251</v>
      </c>
      <c r="AD18" s="126">
        <f t="shared" si="4"/>
        <v>0.93849671065538387</v>
      </c>
      <c r="AE18" s="126">
        <f t="shared" si="4"/>
        <v>0.93805255104042695</v>
      </c>
      <c r="AF18" s="126">
        <f t="shared" si="4"/>
        <v>0.98024300605553294</v>
      </c>
      <c r="AG18" s="126">
        <f t="shared" si="4"/>
        <v>0.99819615741770096</v>
      </c>
      <c r="AH18" s="126">
        <f t="shared" si="4"/>
        <v>0.9981459344223701</v>
      </c>
      <c r="AI18" s="126">
        <f t="shared" si="4"/>
        <v>1.0540802260034789</v>
      </c>
      <c r="AJ18" s="126">
        <f t="shared" si="4"/>
        <v>1.0594336834120246</v>
      </c>
      <c r="AK18" s="126"/>
      <c r="AL18" s="162">
        <v>1.06</v>
      </c>
      <c r="AM18" s="210">
        <v>1</v>
      </c>
    </row>
    <row r="19" spans="1:39">
      <c r="A19" s="28" t="s">
        <v>35</v>
      </c>
      <c r="B19" s="98" t="s">
        <v>14</v>
      </c>
      <c r="C19" s="29">
        <v>19234</v>
      </c>
      <c r="D19" s="30">
        <v>19787</v>
      </c>
      <c r="E19" s="31">
        <v>20064</v>
      </c>
      <c r="F19" s="32" t="s">
        <v>13</v>
      </c>
      <c r="G19" s="33">
        <v>8.5</v>
      </c>
      <c r="H19" s="33">
        <v>10811.6</v>
      </c>
      <c r="I19" s="33">
        <v>11472.2</v>
      </c>
      <c r="J19" s="33">
        <v>13775.4</v>
      </c>
      <c r="K19" s="33">
        <v>15167.4</v>
      </c>
      <c r="L19" s="33">
        <v>17023.400000000001</v>
      </c>
      <c r="M19" s="33">
        <v>17338.7</v>
      </c>
      <c r="N19" s="33">
        <v>17836.3</v>
      </c>
      <c r="O19" s="33">
        <v>17940.900000000001</v>
      </c>
      <c r="P19" s="33">
        <v>18867.5</v>
      </c>
      <c r="Q19" s="33">
        <v>19575.3</v>
      </c>
      <c r="R19" s="33">
        <v>19387.099999999999</v>
      </c>
      <c r="S19" s="33">
        <v>19504.5</v>
      </c>
      <c r="T19" s="33">
        <v>19677.2</v>
      </c>
      <c r="U19" s="34"/>
      <c r="V19" s="125">
        <f>IF(F19="&lt;5",0,F19/AVERAGE($C19:$E19))</f>
        <v>0</v>
      </c>
      <c r="W19" s="126">
        <f t="shared" si="4"/>
        <v>4.315816197004316E-4</v>
      </c>
      <c r="X19" s="126">
        <f t="shared" si="4"/>
        <v>0.54895151053566893</v>
      </c>
      <c r="Y19" s="126">
        <f t="shared" si="4"/>
        <v>0.58249301853262248</v>
      </c>
      <c r="Z19" s="126">
        <f t="shared" si="4"/>
        <v>0.69943640517897943</v>
      </c>
      <c r="AA19" s="126">
        <f t="shared" si="4"/>
        <v>0.77011424219345015</v>
      </c>
      <c r="AB19" s="126">
        <f t="shared" si="4"/>
        <v>0.86435135821274445</v>
      </c>
      <c r="AC19" s="126">
        <f t="shared" si="4"/>
        <v>0.88036049758822044</v>
      </c>
      <c r="AD19" s="126">
        <f t="shared" si="4"/>
        <v>0.90562579334856563</v>
      </c>
      <c r="AE19" s="126">
        <f t="shared" si="4"/>
        <v>0.91093678598629102</v>
      </c>
      <c r="AF19" s="126">
        <f t="shared" si="4"/>
        <v>0.95798425996445802</v>
      </c>
      <c r="AG19" s="126">
        <f t="shared" si="4"/>
        <v>0.99392231530845387</v>
      </c>
      <c r="AH19" s="126">
        <f t="shared" si="4"/>
        <v>0.98436659050520425</v>
      </c>
      <c r="AI19" s="126">
        <f t="shared" si="4"/>
        <v>0.99032749428789035</v>
      </c>
      <c r="AJ19" s="126">
        <f t="shared" si="4"/>
        <v>0.99909621731403908</v>
      </c>
      <c r="AK19" s="126"/>
      <c r="AL19" s="128">
        <v>1.1200000000000001</v>
      </c>
      <c r="AM19" s="211">
        <v>0.15</v>
      </c>
    </row>
    <row r="20" spans="1:39">
      <c r="A20" s="28" t="s">
        <v>78</v>
      </c>
      <c r="B20" s="98" t="s">
        <v>14</v>
      </c>
      <c r="C20" s="29">
        <v>26043</v>
      </c>
      <c r="D20" s="30">
        <v>26899</v>
      </c>
      <c r="E20" s="31">
        <v>27308.5</v>
      </c>
      <c r="F20" s="32" t="s">
        <v>13</v>
      </c>
      <c r="G20" s="33">
        <v>12.9</v>
      </c>
      <c r="H20" s="33">
        <v>14752.2</v>
      </c>
      <c r="I20" s="33">
        <v>15416.3</v>
      </c>
      <c r="J20" s="33">
        <v>18726.8</v>
      </c>
      <c r="K20" s="33">
        <v>20585.099999999999</v>
      </c>
      <c r="L20" s="33">
        <v>23163.4</v>
      </c>
      <c r="M20" s="33">
        <v>23713.5</v>
      </c>
      <c r="N20" s="33">
        <v>24653.1</v>
      </c>
      <c r="O20" s="33">
        <v>24796.1</v>
      </c>
      <c r="P20" s="33">
        <v>25912.400000000001</v>
      </c>
      <c r="Q20" s="33">
        <v>26830.1</v>
      </c>
      <c r="R20" s="33">
        <v>26686.6</v>
      </c>
      <c r="S20" s="33">
        <v>26572.7</v>
      </c>
      <c r="T20" s="33">
        <v>26795.7</v>
      </c>
      <c r="U20" s="34"/>
      <c r="V20" s="125">
        <f t="shared" ref="V20:V33" si="5">IF(F20="&lt;5",0,F20/AVERAGE($C20:$E20))</f>
        <v>0</v>
      </c>
      <c r="W20" s="126">
        <f t="shared" si="4"/>
        <v>4.8223998604370066E-4</v>
      </c>
      <c r="X20" s="126">
        <f t="shared" si="4"/>
        <v>0.551480676132859</v>
      </c>
      <c r="Y20" s="126">
        <f t="shared" si="4"/>
        <v>0.57630668967794585</v>
      </c>
      <c r="Z20" s="126">
        <f t="shared" si="4"/>
        <v>0.70006292795683511</v>
      </c>
      <c r="AA20" s="126">
        <f t="shared" si="4"/>
        <v>0.76953165400838619</v>
      </c>
      <c r="AB20" s="126">
        <f t="shared" si="4"/>
        <v>0.86591610021121368</v>
      </c>
      <c r="AC20" s="126">
        <f t="shared" si="4"/>
        <v>0.88648045806568176</v>
      </c>
      <c r="AD20" s="126">
        <f t="shared" si="4"/>
        <v>0.92160547286309735</v>
      </c>
      <c r="AE20" s="126">
        <f t="shared" si="4"/>
        <v>0.92695123394869805</v>
      </c>
      <c r="AF20" s="126">
        <f t="shared" si="4"/>
        <v>0.9686818150665728</v>
      </c>
      <c r="AG20" s="126">
        <f t="shared" si="4"/>
        <v>1.0029881433760537</v>
      </c>
      <c r="AH20" s="126">
        <f t="shared" si="4"/>
        <v>0.99762369081812563</v>
      </c>
      <c r="AI20" s="126">
        <f t="shared" si="4"/>
        <v>0.99336577342197241</v>
      </c>
      <c r="AJ20" s="126">
        <f t="shared" si="4"/>
        <v>1.0017021700799371</v>
      </c>
      <c r="AK20" s="126"/>
      <c r="AL20" s="128">
        <v>1.1100000000000001</v>
      </c>
      <c r="AM20" s="211">
        <v>0.14000000000000001</v>
      </c>
    </row>
    <row r="21" spans="1:39">
      <c r="A21" s="28" t="s">
        <v>36</v>
      </c>
      <c r="B21" s="98" t="s">
        <v>14</v>
      </c>
      <c r="C21" s="29">
        <v>21743.5</v>
      </c>
      <c r="D21" s="30">
        <v>22393.5</v>
      </c>
      <c r="E21" s="31">
        <v>22699.5</v>
      </c>
      <c r="F21" s="32" t="s">
        <v>13</v>
      </c>
      <c r="G21" s="33">
        <v>9</v>
      </c>
      <c r="H21" s="33">
        <v>11881.9</v>
      </c>
      <c r="I21" s="33">
        <v>12928.9</v>
      </c>
      <c r="J21" s="33">
        <v>15687.9</v>
      </c>
      <c r="K21" s="33">
        <v>17228.099999999999</v>
      </c>
      <c r="L21" s="33">
        <v>19133.599999999999</v>
      </c>
      <c r="M21" s="33">
        <v>19636.5</v>
      </c>
      <c r="N21" s="33">
        <v>20387.599999999999</v>
      </c>
      <c r="O21" s="33">
        <v>20481.900000000001</v>
      </c>
      <c r="P21" s="33">
        <v>21405.9</v>
      </c>
      <c r="Q21" s="33">
        <v>22099.599999999999</v>
      </c>
      <c r="R21" s="33">
        <v>21986.9</v>
      </c>
      <c r="S21" s="33">
        <v>21974.9</v>
      </c>
      <c r="T21" s="33">
        <v>22212.799999999999</v>
      </c>
      <c r="U21" s="34"/>
      <c r="V21" s="125">
        <f t="shared" si="5"/>
        <v>0</v>
      </c>
      <c r="W21" s="126">
        <f t="shared" si="4"/>
        <v>4.0397088417257041E-4</v>
      </c>
      <c r="X21" s="126">
        <f t="shared" si="4"/>
        <v>0.53332684985000711</v>
      </c>
      <c r="Y21" s="126">
        <f t="shared" si="4"/>
        <v>0.58032212937541616</v>
      </c>
      <c r="Z21" s="126">
        <f t="shared" si="4"/>
        <v>0.70416164820120741</v>
      </c>
      <c r="AA21" s="126">
        <f t="shared" si="4"/>
        <v>0.77329453217927324</v>
      </c>
      <c r="AB21" s="126">
        <f t="shared" si="4"/>
        <v>0.85882414548936581</v>
      </c>
      <c r="AC21" s="126">
        <f t="shared" si="4"/>
        <v>0.88139714078385323</v>
      </c>
      <c r="AD21" s="126">
        <f t="shared" si="4"/>
        <v>0.91511075535074393</v>
      </c>
      <c r="AE21" s="126">
        <f t="shared" si="4"/>
        <v>0.91934347250379667</v>
      </c>
      <c r="AF21" s="126">
        <f t="shared" si="4"/>
        <v>0.96081781661218058</v>
      </c>
      <c r="AG21" s="126">
        <f t="shared" si="4"/>
        <v>0.99195499465112624</v>
      </c>
      <c r="AH21" s="126">
        <f t="shared" si="4"/>
        <v>0.9868963814682099</v>
      </c>
      <c r="AI21" s="126">
        <f t="shared" si="4"/>
        <v>0.98635775362264644</v>
      </c>
      <c r="AJ21" s="126">
        <f t="shared" si="4"/>
        <v>0.99703605066094125</v>
      </c>
      <c r="AK21" s="126"/>
      <c r="AL21" s="128">
        <v>1.1100000000000001</v>
      </c>
      <c r="AM21" s="211">
        <v>0.14000000000000001</v>
      </c>
    </row>
    <row r="22" spans="1:39">
      <c r="A22" s="28" t="s">
        <v>37</v>
      </c>
      <c r="B22" s="98" t="s">
        <v>14</v>
      </c>
      <c r="C22" s="29">
        <v>960</v>
      </c>
      <c r="D22" s="30">
        <v>998</v>
      </c>
      <c r="E22" s="31">
        <v>1016</v>
      </c>
      <c r="F22" s="32" t="s">
        <v>13</v>
      </c>
      <c r="G22" s="33" t="s">
        <v>13</v>
      </c>
      <c r="H22" s="33">
        <v>526.29999999999995</v>
      </c>
      <c r="I22" s="33">
        <v>559.79999999999995</v>
      </c>
      <c r="J22" s="33">
        <v>675.4</v>
      </c>
      <c r="K22" s="33">
        <v>745.3</v>
      </c>
      <c r="L22" s="33">
        <v>862.6</v>
      </c>
      <c r="M22" s="33">
        <v>867.2</v>
      </c>
      <c r="N22" s="33">
        <v>900.7</v>
      </c>
      <c r="O22" s="33">
        <v>912.2</v>
      </c>
      <c r="P22" s="33">
        <v>958.5</v>
      </c>
      <c r="Q22" s="33">
        <v>1012.2</v>
      </c>
      <c r="R22" s="33">
        <v>1001.8</v>
      </c>
      <c r="S22" s="33">
        <v>975.2</v>
      </c>
      <c r="T22" s="33">
        <v>988.5</v>
      </c>
      <c r="U22" s="34"/>
      <c r="V22" s="125">
        <f t="shared" si="5"/>
        <v>0</v>
      </c>
      <c r="W22" s="126">
        <f t="shared" si="4"/>
        <v>0</v>
      </c>
      <c r="X22" s="126">
        <f t="shared" si="4"/>
        <v>0.53090114324142568</v>
      </c>
      <c r="Y22" s="126">
        <f t="shared" si="4"/>
        <v>0.56469401479488901</v>
      </c>
      <c r="Z22" s="126">
        <f t="shared" si="4"/>
        <v>0.68130464021519832</v>
      </c>
      <c r="AA22" s="126">
        <f t="shared" si="4"/>
        <v>0.75181573638197707</v>
      </c>
      <c r="AB22" s="126">
        <f t="shared" si="4"/>
        <v>0.87014122394082039</v>
      </c>
      <c r="AC22" s="126">
        <f t="shared" si="4"/>
        <v>0.87478143913920647</v>
      </c>
      <c r="AD22" s="126">
        <f t="shared" si="4"/>
        <v>0.90857431069266981</v>
      </c>
      <c r="AE22" s="126">
        <f t="shared" si="4"/>
        <v>0.92017484868863486</v>
      </c>
      <c r="AF22" s="126">
        <f t="shared" si="4"/>
        <v>0.96687962340282441</v>
      </c>
      <c r="AG22" s="126">
        <f t="shared" si="4"/>
        <v>1.0210490921318089</v>
      </c>
      <c r="AH22" s="126">
        <f t="shared" si="4"/>
        <v>1.0105581708137188</v>
      </c>
      <c r="AI22" s="126">
        <f t="shared" si="4"/>
        <v>0.98372562205783454</v>
      </c>
      <c r="AJ22" s="126">
        <f t="shared" si="4"/>
        <v>0.99714189643577666</v>
      </c>
      <c r="AK22" s="126"/>
      <c r="AL22" s="128">
        <v>1.1100000000000001</v>
      </c>
      <c r="AM22" s="211">
        <v>0.14000000000000001</v>
      </c>
    </row>
    <row r="23" spans="1:39">
      <c r="A23" s="28" t="s">
        <v>38</v>
      </c>
      <c r="B23" s="98" t="s">
        <v>14</v>
      </c>
      <c r="C23" s="29">
        <v>2842</v>
      </c>
      <c r="D23" s="30">
        <v>2929.5</v>
      </c>
      <c r="E23" s="31">
        <v>2984.5</v>
      </c>
      <c r="F23" s="32" t="s">
        <v>13</v>
      </c>
      <c r="G23" s="33" t="s">
        <v>13</v>
      </c>
      <c r="H23" s="33">
        <v>1501.9</v>
      </c>
      <c r="I23" s="33">
        <v>1646.4</v>
      </c>
      <c r="J23" s="33">
        <v>1990.4</v>
      </c>
      <c r="K23" s="33">
        <v>2155.6</v>
      </c>
      <c r="L23" s="33">
        <v>2550.5</v>
      </c>
      <c r="M23" s="33">
        <v>2543.6</v>
      </c>
      <c r="N23" s="33">
        <v>2638.5</v>
      </c>
      <c r="O23" s="33">
        <v>2667.4</v>
      </c>
      <c r="P23" s="33">
        <v>2789.9</v>
      </c>
      <c r="Q23" s="33">
        <v>2964.7</v>
      </c>
      <c r="R23" s="33">
        <v>2919.3</v>
      </c>
      <c r="S23" s="33">
        <v>2840.8</v>
      </c>
      <c r="T23" s="33">
        <v>2902.7</v>
      </c>
      <c r="U23" s="34"/>
      <c r="V23" s="125">
        <f t="shared" si="5"/>
        <v>0</v>
      </c>
      <c r="W23" s="126">
        <f t="shared" si="4"/>
        <v>0</v>
      </c>
      <c r="X23" s="126">
        <f t="shared" si="4"/>
        <v>0.51458428506167209</v>
      </c>
      <c r="Y23" s="126">
        <f t="shared" si="4"/>
        <v>0.56409319323892193</v>
      </c>
      <c r="Z23" s="126">
        <f t="shared" si="4"/>
        <v>0.68195523069894937</v>
      </c>
      <c r="AA23" s="126">
        <f t="shared" si="4"/>
        <v>0.73855641845591591</v>
      </c>
      <c r="AB23" s="126">
        <f t="shared" si="4"/>
        <v>0.87385792599360446</v>
      </c>
      <c r="AC23" s="126">
        <f t="shared" si="4"/>
        <v>0.87149383280036552</v>
      </c>
      <c r="AD23" s="126">
        <f t="shared" si="4"/>
        <v>0.9040086797624487</v>
      </c>
      <c r="AE23" s="126">
        <f t="shared" si="4"/>
        <v>0.91391046139789867</v>
      </c>
      <c r="AF23" s="126">
        <f t="shared" si="4"/>
        <v>0.95588168113293748</v>
      </c>
      <c r="AG23" s="126">
        <f t="shared" si="4"/>
        <v>1.0157720420283234</v>
      </c>
      <c r="AH23" s="126">
        <f t="shared" si="4"/>
        <v>1.0002169940612153</v>
      </c>
      <c r="AI23" s="126">
        <f t="shared" si="4"/>
        <v>0.97332115121059859</v>
      </c>
      <c r="AJ23" s="126">
        <f t="shared" si="4"/>
        <v>0.99452946550936505</v>
      </c>
      <c r="AK23" s="126"/>
      <c r="AL23" s="128">
        <v>1.1100000000000001</v>
      </c>
      <c r="AM23" s="211">
        <v>0.14000000000000001</v>
      </c>
    </row>
    <row r="24" spans="1:39">
      <c r="A24" s="28" t="s">
        <v>39</v>
      </c>
      <c r="B24" s="98" t="s">
        <v>14</v>
      </c>
      <c r="C24" s="29">
        <v>1714</v>
      </c>
      <c r="D24" s="30">
        <v>1938.5</v>
      </c>
      <c r="E24" s="31">
        <v>1973.5</v>
      </c>
      <c r="F24" s="32" t="s">
        <v>13</v>
      </c>
      <c r="G24" s="33" t="s">
        <v>13</v>
      </c>
      <c r="H24" s="33">
        <v>909</v>
      </c>
      <c r="I24" s="33">
        <v>1085.2</v>
      </c>
      <c r="J24" s="33">
        <v>1290.0999999999999</v>
      </c>
      <c r="K24" s="33">
        <v>1397.4</v>
      </c>
      <c r="L24" s="33">
        <v>1639.4</v>
      </c>
      <c r="M24" s="33">
        <v>1638.8</v>
      </c>
      <c r="N24" s="33">
        <v>1698.5</v>
      </c>
      <c r="O24" s="33">
        <v>1715.6</v>
      </c>
      <c r="P24" s="33">
        <v>1801</v>
      </c>
      <c r="Q24" s="33">
        <v>1905.2</v>
      </c>
      <c r="R24" s="33">
        <v>1876.6</v>
      </c>
      <c r="S24" s="33">
        <v>1830.2</v>
      </c>
      <c r="T24" s="33">
        <v>1857</v>
      </c>
      <c r="U24" s="34"/>
      <c r="V24" s="125">
        <f t="shared" si="5"/>
        <v>0</v>
      </c>
      <c r="W24" s="126">
        <f t="shared" si="4"/>
        <v>0</v>
      </c>
      <c r="X24" s="126">
        <f t="shared" si="4"/>
        <v>0.48471382865268398</v>
      </c>
      <c r="Y24" s="126">
        <f t="shared" si="4"/>
        <v>0.57867045858514043</v>
      </c>
      <c r="Z24" s="126">
        <f t="shared" si="4"/>
        <v>0.68793103448275861</v>
      </c>
      <c r="AA24" s="126">
        <f t="shared" si="4"/>
        <v>0.74514752932811956</v>
      </c>
      <c r="AB24" s="126">
        <f t="shared" si="4"/>
        <v>0.87419125488801996</v>
      </c>
      <c r="AC24" s="126">
        <f t="shared" si="4"/>
        <v>0.873871311766797</v>
      </c>
      <c r="AD24" s="126">
        <f t="shared" si="4"/>
        <v>0.905705652328475</v>
      </c>
      <c r="AE24" s="126">
        <f t="shared" si="4"/>
        <v>0.91482403128332734</v>
      </c>
      <c r="AF24" s="126">
        <f t="shared" si="4"/>
        <v>0.96036260220405267</v>
      </c>
      <c r="AG24" s="126">
        <f t="shared" si="4"/>
        <v>1.015926057589762</v>
      </c>
      <c r="AH24" s="126">
        <f t="shared" si="4"/>
        <v>1.0006754354781373</v>
      </c>
      <c r="AI24" s="126">
        <f t="shared" si="4"/>
        <v>0.97593316743690017</v>
      </c>
      <c r="AJ24" s="126">
        <f t="shared" si="4"/>
        <v>0.99022396018485603</v>
      </c>
      <c r="AK24" s="126"/>
      <c r="AL24" s="128">
        <v>1.1100000000000001</v>
      </c>
      <c r="AM24" s="211">
        <v>0.14000000000000001</v>
      </c>
    </row>
    <row r="25" spans="1:39">
      <c r="A25" s="28" t="s">
        <v>40</v>
      </c>
      <c r="B25" s="98" t="s">
        <v>14</v>
      </c>
      <c r="C25" s="29">
        <v>694</v>
      </c>
      <c r="D25" s="30">
        <v>685</v>
      </c>
      <c r="E25" s="31">
        <v>696</v>
      </c>
      <c r="F25" s="32" t="s">
        <v>13</v>
      </c>
      <c r="G25" s="33" t="s">
        <v>13</v>
      </c>
      <c r="H25" s="33">
        <v>362.4</v>
      </c>
      <c r="I25" s="33">
        <v>432.2</v>
      </c>
      <c r="J25" s="33">
        <v>500.8</v>
      </c>
      <c r="K25" s="33">
        <v>545.70000000000005</v>
      </c>
      <c r="L25" s="33">
        <v>638.6</v>
      </c>
      <c r="M25" s="33">
        <v>627.70000000000005</v>
      </c>
      <c r="N25" s="33">
        <v>632.5</v>
      </c>
      <c r="O25" s="33">
        <v>635.6</v>
      </c>
      <c r="P25" s="33">
        <v>667.7</v>
      </c>
      <c r="Q25" s="33">
        <v>696.9</v>
      </c>
      <c r="R25" s="33">
        <v>696.3</v>
      </c>
      <c r="S25" s="33">
        <v>676.2</v>
      </c>
      <c r="T25" s="33">
        <v>676.9</v>
      </c>
      <c r="U25" s="34"/>
      <c r="V25" s="125">
        <f t="shared" si="5"/>
        <v>0</v>
      </c>
      <c r="W25" s="126">
        <f t="shared" si="4"/>
        <v>0</v>
      </c>
      <c r="X25" s="126">
        <f t="shared" si="4"/>
        <v>0.52395180722891566</v>
      </c>
      <c r="Y25" s="126">
        <f t="shared" si="4"/>
        <v>0.62486746987951813</v>
      </c>
      <c r="Z25" s="126">
        <f t="shared" si="4"/>
        <v>0.72404819277108434</v>
      </c>
      <c r="AA25" s="126">
        <f t="shared" si="4"/>
        <v>0.7889638554216869</v>
      </c>
      <c r="AB25" s="126">
        <f t="shared" si="4"/>
        <v>0.92327710843373501</v>
      </c>
      <c r="AC25" s="126">
        <f t="shared" si="4"/>
        <v>0.90751807228915671</v>
      </c>
      <c r="AD25" s="126">
        <f t="shared" si="4"/>
        <v>0.91445783132530123</v>
      </c>
      <c r="AE25" s="126">
        <f t="shared" si="4"/>
        <v>0.91893975903614467</v>
      </c>
      <c r="AF25" s="126">
        <f t="shared" si="4"/>
        <v>0.96534939759036154</v>
      </c>
      <c r="AG25" s="126">
        <f t="shared" si="4"/>
        <v>1.0075662650602411</v>
      </c>
      <c r="AH25" s="126">
        <f t="shared" si="4"/>
        <v>1.0066987951807229</v>
      </c>
      <c r="AI25" s="126">
        <f t="shared" si="4"/>
        <v>0.97763855421686763</v>
      </c>
      <c r="AJ25" s="126">
        <f t="shared" si="4"/>
        <v>0.97865060240963853</v>
      </c>
      <c r="AK25" s="126"/>
      <c r="AL25" s="128">
        <v>1</v>
      </c>
      <c r="AM25" s="211">
        <v>7.0000000000000007E-2</v>
      </c>
    </row>
    <row r="26" spans="1:39">
      <c r="A26" s="28" t="s">
        <v>41</v>
      </c>
      <c r="B26" s="98" t="s">
        <v>14</v>
      </c>
      <c r="C26" s="29">
        <v>928.5</v>
      </c>
      <c r="D26" s="30">
        <v>955</v>
      </c>
      <c r="E26" s="31">
        <v>972.5</v>
      </c>
      <c r="F26" s="32" t="s">
        <v>13</v>
      </c>
      <c r="G26" s="33" t="s">
        <v>13</v>
      </c>
      <c r="H26" s="33">
        <v>517.20000000000005</v>
      </c>
      <c r="I26" s="33">
        <v>549.70000000000005</v>
      </c>
      <c r="J26" s="33">
        <v>661.1</v>
      </c>
      <c r="K26" s="33">
        <v>712.1</v>
      </c>
      <c r="L26" s="33">
        <v>846</v>
      </c>
      <c r="M26" s="33">
        <v>839.7</v>
      </c>
      <c r="N26" s="33">
        <v>875</v>
      </c>
      <c r="O26" s="33">
        <v>881.4</v>
      </c>
      <c r="P26" s="33">
        <v>912.7</v>
      </c>
      <c r="Q26" s="33">
        <v>963.2</v>
      </c>
      <c r="R26" s="33">
        <v>958.5</v>
      </c>
      <c r="S26" s="33">
        <v>934.8</v>
      </c>
      <c r="T26" s="33">
        <v>946.4</v>
      </c>
      <c r="U26" s="34"/>
      <c r="V26" s="125">
        <f t="shared" si="5"/>
        <v>0</v>
      </c>
      <c r="W26" s="126">
        <f t="shared" si="4"/>
        <v>0</v>
      </c>
      <c r="X26" s="126">
        <f t="shared" si="4"/>
        <v>0.54327731092436982</v>
      </c>
      <c r="Y26" s="126">
        <f t="shared" si="4"/>
        <v>0.57741596638655468</v>
      </c>
      <c r="Z26" s="126">
        <f t="shared" si="4"/>
        <v>0.69443277310924367</v>
      </c>
      <c r="AA26" s="126">
        <f t="shared" si="4"/>
        <v>0.74800420168067228</v>
      </c>
      <c r="AB26" s="126">
        <f t="shared" si="4"/>
        <v>0.8886554621848739</v>
      </c>
      <c r="AC26" s="126">
        <f t="shared" si="4"/>
        <v>0.88203781512605051</v>
      </c>
      <c r="AD26" s="126">
        <f t="shared" si="4"/>
        <v>0.91911764705882348</v>
      </c>
      <c r="AE26" s="126">
        <f t="shared" si="4"/>
        <v>0.92584033613445371</v>
      </c>
      <c r="AF26" s="126">
        <f t="shared" si="4"/>
        <v>0.95871848739495802</v>
      </c>
      <c r="AG26" s="126">
        <f t="shared" si="4"/>
        <v>1.0117647058823529</v>
      </c>
      <c r="AH26" s="126">
        <f t="shared" si="4"/>
        <v>1.006827731092437</v>
      </c>
      <c r="AI26" s="126">
        <f t="shared" si="4"/>
        <v>0.98193277310924365</v>
      </c>
      <c r="AJ26" s="126">
        <f t="shared" si="4"/>
        <v>0.99411764705882355</v>
      </c>
      <c r="AK26" s="126"/>
      <c r="AL26" s="128">
        <v>1</v>
      </c>
      <c r="AM26" s="211">
        <v>7.0000000000000007E-2</v>
      </c>
    </row>
    <row r="27" spans="1:39">
      <c r="A27" s="28" t="s">
        <v>42</v>
      </c>
      <c r="B27" s="98" t="s">
        <v>14</v>
      </c>
      <c r="C27" s="29">
        <v>1802.5</v>
      </c>
      <c r="D27" s="30">
        <v>1806</v>
      </c>
      <c r="E27" s="31">
        <v>1753</v>
      </c>
      <c r="F27" s="32" t="s">
        <v>13</v>
      </c>
      <c r="G27" s="33" t="s">
        <v>13</v>
      </c>
      <c r="H27" s="33">
        <v>922.6</v>
      </c>
      <c r="I27" s="33">
        <v>967</v>
      </c>
      <c r="J27" s="33">
        <v>1171.5999999999999</v>
      </c>
      <c r="K27" s="33">
        <v>1245.5</v>
      </c>
      <c r="L27" s="33">
        <v>1538.3</v>
      </c>
      <c r="M27" s="33">
        <v>1671.9</v>
      </c>
      <c r="N27" s="33">
        <v>1579.7</v>
      </c>
      <c r="O27" s="33">
        <v>1650.6</v>
      </c>
      <c r="P27" s="33">
        <v>1769.5</v>
      </c>
      <c r="Q27" s="33">
        <v>1862.9</v>
      </c>
      <c r="R27" s="33">
        <v>1763</v>
      </c>
      <c r="S27" s="33">
        <v>1754.7</v>
      </c>
      <c r="T27" s="33">
        <v>1783.7</v>
      </c>
      <c r="U27" s="34"/>
      <c r="V27" s="125">
        <f t="shared" si="5"/>
        <v>0</v>
      </c>
      <c r="W27" s="126">
        <f t="shared" si="4"/>
        <v>0</v>
      </c>
      <c r="X27" s="126">
        <f t="shared" si="4"/>
        <v>0.51623612794926788</v>
      </c>
      <c r="Y27" s="126">
        <f t="shared" si="4"/>
        <v>0.54107992166371344</v>
      </c>
      <c r="Z27" s="126">
        <f t="shared" si="4"/>
        <v>0.65556280891541541</v>
      </c>
      <c r="AA27" s="126">
        <f t="shared" si="4"/>
        <v>0.69691317728247693</v>
      </c>
      <c r="AB27" s="126">
        <f t="shared" si="4"/>
        <v>0.86074792502098285</v>
      </c>
      <c r="AC27" s="126">
        <f t="shared" si="4"/>
        <v>0.93550312412571113</v>
      </c>
      <c r="AD27" s="126">
        <f t="shared" si="4"/>
        <v>0.88391308402499302</v>
      </c>
      <c r="AE27" s="126">
        <f t="shared" si="4"/>
        <v>0.92358481768161882</v>
      </c>
      <c r="AF27" s="126">
        <f t="shared" si="4"/>
        <v>0.99011470670521307</v>
      </c>
      <c r="AG27" s="126">
        <f t="shared" si="4"/>
        <v>1.0423762006901054</v>
      </c>
      <c r="AH27" s="126">
        <f t="shared" si="4"/>
        <v>0.9864776648326028</v>
      </c>
      <c r="AI27" s="126">
        <f t="shared" si="4"/>
        <v>0.98183344213373125</v>
      </c>
      <c r="AJ27" s="126">
        <f t="shared" si="4"/>
        <v>0.99806024433460783</v>
      </c>
      <c r="AK27" s="126"/>
      <c r="AL27" s="128">
        <v>1.05</v>
      </c>
      <c r="AM27" s="211">
        <v>7.0000000000000007E-2</v>
      </c>
    </row>
    <row r="28" spans="1:39">
      <c r="A28" s="28" t="s">
        <v>43</v>
      </c>
      <c r="B28" s="98" t="s">
        <v>14</v>
      </c>
      <c r="C28" s="29">
        <v>123</v>
      </c>
      <c r="D28" s="30">
        <v>128</v>
      </c>
      <c r="E28" s="31">
        <v>128.5</v>
      </c>
      <c r="F28" s="32" t="s">
        <v>13</v>
      </c>
      <c r="G28" s="33" t="s">
        <v>13</v>
      </c>
      <c r="H28" s="33">
        <v>48.5</v>
      </c>
      <c r="I28" s="33">
        <v>89.2</v>
      </c>
      <c r="J28" s="33">
        <v>97</v>
      </c>
      <c r="K28" s="33">
        <v>104.7</v>
      </c>
      <c r="L28" s="33">
        <v>113.8</v>
      </c>
      <c r="M28" s="33">
        <v>115.7</v>
      </c>
      <c r="N28" s="33">
        <v>115.7</v>
      </c>
      <c r="O28" s="33">
        <v>118.3</v>
      </c>
      <c r="P28" s="33">
        <v>122.2</v>
      </c>
      <c r="Q28" s="33">
        <v>130.6</v>
      </c>
      <c r="R28" s="33">
        <v>128</v>
      </c>
      <c r="S28" s="33">
        <v>125.4</v>
      </c>
      <c r="T28" s="33">
        <v>130.6</v>
      </c>
      <c r="U28" s="34"/>
      <c r="V28" s="125">
        <f t="shared" si="5"/>
        <v>0</v>
      </c>
      <c r="W28" s="126">
        <f t="shared" si="4"/>
        <v>0</v>
      </c>
      <c r="X28" s="126">
        <f t="shared" si="4"/>
        <v>0.38339920948616601</v>
      </c>
      <c r="Y28" s="126">
        <f t="shared" si="4"/>
        <v>0.70513833992094865</v>
      </c>
      <c r="Z28" s="126">
        <f t="shared" si="4"/>
        <v>0.76679841897233203</v>
      </c>
      <c r="AA28" s="126">
        <f t="shared" si="4"/>
        <v>0.82766798418972332</v>
      </c>
      <c r="AB28" s="126">
        <f t="shared" si="4"/>
        <v>0.89960474308300398</v>
      </c>
      <c r="AC28" s="126">
        <f t="shared" si="4"/>
        <v>0.9146245059288538</v>
      </c>
      <c r="AD28" s="126">
        <f t="shared" si="4"/>
        <v>0.9146245059288538</v>
      </c>
      <c r="AE28" s="126">
        <f t="shared" si="4"/>
        <v>0.93517786561264815</v>
      </c>
      <c r="AF28" s="126">
        <f t="shared" si="4"/>
        <v>0.9660079051383399</v>
      </c>
      <c r="AG28" s="126">
        <f t="shared" si="4"/>
        <v>1.0324110671936759</v>
      </c>
      <c r="AH28" s="126">
        <f t="shared" si="4"/>
        <v>1.0118577075098814</v>
      </c>
      <c r="AI28" s="126">
        <f t="shared" si="4"/>
        <v>0.99130434782608701</v>
      </c>
      <c r="AJ28" s="126">
        <f t="shared" si="4"/>
        <v>1.0324110671936759</v>
      </c>
      <c r="AK28" s="126"/>
      <c r="AL28" s="128">
        <v>1.05</v>
      </c>
      <c r="AM28" s="211">
        <v>0.4</v>
      </c>
    </row>
    <row r="29" spans="1:39">
      <c r="A29" s="28" t="s">
        <v>80</v>
      </c>
      <c r="B29" s="98" t="s">
        <v>14</v>
      </c>
      <c r="C29" s="29">
        <v>98</v>
      </c>
      <c r="D29" s="30">
        <v>97</v>
      </c>
      <c r="E29" s="31">
        <v>99.5</v>
      </c>
      <c r="F29" s="32" t="s">
        <v>13</v>
      </c>
      <c r="G29" s="33" t="s">
        <v>13</v>
      </c>
      <c r="H29" s="33">
        <v>36.6</v>
      </c>
      <c r="I29" s="33">
        <v>67.7</v>
      </c>
      <c r="J29" s="33">
        <v>77.400000000000006</v>
      </c>
      <c r="K29" s="33">
        <v>82.3</v>
      </c>
      <c r="L29" s="33">
        <v>94.5</v>
      </c>
      <c r="M29" s="33">
        <v>90.8</v>
      </c>
      <c r="N29" s="33">
        <v>89.6</v>
      </c>
      <c r="O29" s="33">
        <v>93.9</v>
      </c>
      <c r="P29" s="33">
        <v>96.9</v>
      </c>
      <c r="Q29" s="33">
        <v>100</v>
      </c>
      <c r="R29" s="33">
        <v>98.8</v>
      </c>
      <c r="S29" s="33">
        <v>100</v>
      </c>
      <c r="T29" s="33">
        <v>98.2</v>
      </c>
      <c r="U29" s="34"/>
      <c r="V29" s="125">
        <f t="shared" si="5"/>
        <v>0</v>
      </c>
      <c r="W29" s="126">
        <f t="shared" si="4"/>
        <v>0</v>
      </c>
      <c r="X29" s="126">
        <f t="shared" si="4"/>
        <v>0.3728353140916808</v>
      </c>
      <c r="Y29" s="126">
        <f t="shared" si="4"/>
        <v>0.68964346349745331</v>
      </c>
      <c r="Z29" s="126">
        <f t="shared" si="4"/>
        <v>0.78845500848896433</v>
      </c>
      <c r="AA29" s="126">
        <f t="shared" si="4"/>
        <v>0.83837011884550083</v>
      </c>
      <c r="AB29" s="126">
        <f t="shared" si="4"/>
        <v>0.9626485568760611</v>
      </c>
      <c r="AC29" s="126">
        <f t="shared" si="4"/>
        <v>0.92495755517826816</v>
      </c>
      <c r="AD29" s="126">
        <f t="shared" si="4"/>
        <v>0.91273344651952448</v>
      </c>
      <c r="AE29" s="126">
        <f t="shared" si="4"/>
        <v>0.95653650254668932</v>
      </c>
      <c r="AF29" s="126">
        <f t="shared" si="4"/>
        <v>0.98709677419354835</v>
      </c>
      <c r="AG29" s="126">
        <f t="shared" si="4"/>
        <v>1.0186757215619693</v>
      </c>
      <c r="AH29" s="126">
        <f t="shared" si="4"/>
        <v>1.0064516129032257</v>
      </c>
      <c r="AI29" s="126">
        <f t="shared" si="4"/>
        <v>1.0186757215619693</v>
      </c>
      <c r="AJ29" s="126">
        <f t="shared" si="4"/>
        <v>1.0003395585738539</v>
      </c>
      <c r="AK29" s="126"/>
      <c r="AL29" s="128">
        <v>1.05</v>
      </c>
      <c r="AM29" s="211">
        <v>3</v>
      </c>
    </row>
    <row r="30" spans="1:39">
      <c r="A30" s="28" t="s">
        <v>44</v>
      </c>
      <c r="B30" s="98" t="s">
        <v>14</v>
      </c>
      <c r="C30" s="29">
        <v>129</v>
      </c>
      <c r="D30" s="30">
        <v>127.5</v>
      </c>
      <c r="E30" s="31">
        <v>132.5</v>
      </c>
      <c r="F30" s="32" t="s">
        <v>13</v>
      </c>
      <c r="G30" s="33" t="s">
        <v>13</v>
      </c>
      <c r="H30" s="33">
        <v>50.7</v>
      </c>
      <c r="I30" s="33">
        <v>93.5</v>
      </c>
      <c r="J30" s="33">
        <v>104.1</v>
      </c>
      <c r="K30" s="33">
        <v>110</v>
      </c>
      <c r="L30" s="33">
        <v>123.2</v>
      </c>
      <c r="M30" s="33">
        <v>117.9</v>
      </c>
      <c r="N30" s="33">
        <v>119.2</v>
      </c>
      <c r="O30" s="33">
        <v>121.9</v>
      </c>
      <c r="P30" s="33">
        <v>125.8</v>
      </c>
      <c r="Q30" s="33">
        <v>133.1</v>
      </c>
      <c r="R30" s="33">
        <v>131.69999999999999</v>
      </c>
      <c r="S30" s="33">
        <v>128.4</v>
      </c>
      <c r="T30" s="33">
        <v>129.1</v>
      </c>
      <c r="U30" s="34"/>
      <c r="V30" s="125">
        <f t="shared" si="5"/>
        <v>0</v>
      </c>
      <c r="W30" s="126">
        <f t="shared" si="4"/>
        <v>0</v>
      </c>
      <c r="X30" s="126">
        <f t="shared" si="4"/>
        <v>0.39100257069408745</v>
      </c>
      <c r="Y30" s="126">
        <f t="shared" si="4"/>
        <v>0.72107969151670959</v>
      </c>
      <c r="Z30" s="126">
        <f t="shared" si="4"/>
        <v>0.80282776349614393</v>
      </c>
      <c r="AA30" s="126">
        <f t="shared" si="4"/>
        <v>0.84832904884318772</v>
      </c>
      <c r="AB30" s="126">
        <f t="shared" si="4"/>
        <v>0.95012853470437031</v>
      </c>
      <c r="AC30" s="126">
        <f t="shared" si="4"/>
        <v>0.90925449871465303</v>
      </c>
      <c r="AD30" s="126">
        <f t="shared" si="4"/>
        <v>0.91928020565552704</v>
      </c>
      <c r="AE30" s="126">
        <f t="shared" si="4"/>
        <v>0.9401028277634963</v>
      </c>
      <c r="AF30" s="126">
        <f t="shared" si="4"/>
        <v>0.97017994858611833</v>
      </c>
      <c r="AG30" s="126">
        <f t="shared" si="4"/>
        <v>1.026478149100257</v>
      </c>
      <c r="AH30" s="126">
        <f t="shared" si="4"/>
        <v>1.015681233933162</v>
      </c>
      <c r="AI30" s="126">
        <f t="shared" si="4"/>
        <v>0.99023136246786647</v>
      </c>
      <c r="AJ30" s="126">
        <f t="shared" si="4"/>
        <v>0.99562982005141387</v>
      </c>
      <c r="AK30" s="126"/>
      <c r="AL30" s="128">
        <v>1.05</v>
      </c>
      <c r="AM30" s="211">
        <v>3</v>
      </c>
    </row>
    <row r="31" spans="1:39">
      <c r="A31" s="28" t="s">
        <v>45</v>
      </c>
      <c r="B31" s="98" t="s">
        <v>14</v>
      </c>
      <c r="C31" s="29">
        <v>784</v>
      </c>
      <c r="D31" s="30">
        <v>808.5</v>
      </c>
      <c r="E31" s="31">
        <v>820.5</v>
      </c>
      <c r="F31" s="32" t="s">
        <v>13</v>
      </c>
      <c r="G31" s="33" t="s">
        <v>13</v>
      </c>
      <c r="H31" s="33">
        <v>413.2</v>
      </c>
      <c r="I31" s="33">
        <v>500.7</v>
      </c>
      <c r="J31" s="33">
        <v>587.1</v>
      </c>
      <c r="K31" s="33">
        <v>632.29999999999995</v>
      </c>
      <c r="L31" s="33">
        <v>732.5</v>
      </c>
      <c r="M31" s="33">
        <v>730.2</v>
      </c>
      <c r="N31" s="33">
        <v>753.7</v>
      </c>
      <c r="O31" s="33">
        <v>758.8</v>
      </c>
      <c r="P31" s="33">
        <v>796.6</v>
      </c>
      <c r="Q31" s="33">
        <v>839.5</v>
      </c>
      <c r="R31" s="33">
        <v>827.5</v>
      </c>
      <c r="S31" s="33">
        <v>812</v>
      </c>
      <c r="T31" s="33">
        <v>821.2</v>
      </c>
      <c r="U31" s="34"/>
      <c r="V31" s="125">
        <f t="shared" si="5"/>
        <v>0</v>
      </c>
      <c r="W31" s="126">
        <f t="shared" si="4"/>
        <v>0</v>
      </c>
      <c r="X31" s="126">
        <f t="shared" si="4"/>
        <v>0.51371736427683379</v>
      </c>
      <c r="Y31" s="126">
        <f t="shared" si="4"/>
        <v>0.62250310816411103</v>
      </c>
      <c r="Z31" s="126">
        <f t="shared" si="4"/>
        <v>0.72992125984251965</v>
      </c>
      <c r="AA31" s="126">
        <f t="shared" si="4"/>
        <v>0.78611686697057592</v>
      </c>
      <c r="AB31" s="126">
        <f t="shared" si="4"/>
        <v>0.91069208454206374</v>
      </c>
      <c r="AC31" s="126">
        <f t="shared" si="4"/>
        <v>0.907832573559884</v>
      </c>
      <c r="AD31" s="126">
        <f t="shared" si="4"/>
        <v>0.93704931620389553</v>
      </c>
      <c r="AE31" s="126">
        <f t="shared" si="4"/>
        <v>0.94338997099046817</v>
      </c>
      <c r="AF31" s="126">
        <f t="shared" si="4"/>
        <v>0.99038541234977207</v>
      </c>
      <c r="AG31" s="126">
        <f t="shared" si="4"/>
        <v>1.0437215084956486</v>
      </c>
      <c r="AH31" s="126">
        <f t="shared" si="4"/>
        <v>1.0288023207625363</v>
      </c>
      <c r="AI31" s="126">
        <f t="shared" si="4"/>
        <v>1.0095317032739328</v>
      </c>
      <c r="AJ31" s="126">
        <f t="shared" si="4"/>
        <v>1.0209697472026522</v>
      </c>
      <c r="AK31" s="126"/>
      <c r="AL31" s="128">
        <v>1.05</v>
      </c>
      <c r="AM31" s="211">
        <v>0.3</v>
      </c>
    </row>
    <row r="32" spans="1:39">
      <c r="A32" s="28" t="s">
        <v>46</v>
      </c>
      <c r="B32" s="98" t="s">
        <v>14</v>
      </c>
      <c r="C32" s="29">
        <v>1978</v>
      </c>
      <c r="D32" s="30">
        <v>2256.5</v>
      </c>
      <c r="E32" s="31">
        <v>2296</v>
      </c>
      <c r="F32" s="32" t="s">
        <v>13</v>
      </c>
      <c r="G32" s="33" t="s">
        <v>13</v>
      </c>
      <c r="H32" s="33">
        <v>1097.7</v>
      </c>
      <c r="I32" s="33">
        <v>1222.9000000000001</v>
      </c>
      <c r="J32" s="33">
        <v>1473.8</v>
      </c>
      <c r="K32" s="33">
        <v>1610.5</v>
      </c>
      <c r="L32" s="33">
        <v>1913.3</v>
      </c>
      <c r="M32" s="33">
        <v>1914.6</v>
      </c>
      <c r="N32" s="33">
        <v>2008</v>
      </c>
      <c r="O32" s="33">
        <v>2027.5</v>
      </c>
      <c r="P32" s="33">
        <v>2123.4</v>
      </c>
      <c r="Q32" s="33">
        <v>2248.5</v>
      </c>
      <c r="R32" s="33">
        <v>2228.4</v>
      </c>
      <c r="S32" s="33">
        <v>2159.4</v>
      </c>
      <c r="T32" s="33">
        <v>2178.3000000000002</v>
      </c>
      <c r="U32" s="34"/>
      <c r="V32" s="125">
        <f t="shared" si="5"/>
        <v>0</v>
      </c>
      <c r="W32" s="126">
        <f t="shared" si="4"/>
        <v>0</v>
      </c>
      <c r="X32" s="126">
        <f t="shared" si="4"/>
        <v>0.50426460454789068</v>
      </c>
      <c r="Y32" s="126">
        <f t="shared" si="4"/>
        <v>0.56177934308245925</v>
      </c>
      <c r="Z32" s="126">
        <f t="shared" si="4"/>
        <v>0.67703851159941808</v>
      </c>
      <c r="AA32" s="126">
        <f t="shared" si="4"/>
        <v>0.73983615343388709</v>
      </c>
      <c r="AB32" s="126">
        <f t="shared" si="4"/>
        <v>0.87893729423474454</v>
      </c>
      <c r="AC32" s="126">
        <f t="shared" si="4"/>
        <v>0.87953449199908118</v>
      </c>
      <c r="AD32" s="126">
        <f t="shared" si="4"/>
        <v>0.92244085445218582</v>
      </c>
      <c r="AE32" s="126">
        <f t="shared" si="4"/>
        <v>0.93139882091723447</v>
      </c>
      <c r="AF32" s="126">
        <f t="shared" si="4"/>
        <v>0.97545364060944795</v>
      </c>
      <c r="AG32" s="126">
        <f t="shared" si="4"/>
        <v>1.0329224408544522</v>
      </c>
      <c r="AH32" s="126">
        <f t="shared" si="4"/>
        <v>1.0236888446520174</v>
      </c>
      <c r="AI32" s="126">
        <f t="shared" si="4"/>
        <v>0.9919914248526146</v>
      </c>
      <c r="AJ32" s="126">
        <f t="shared" si="4"/>
        <v>1.0006737615802772</v>
      </c>
      <c r="AK32" s="126"/>
      <c r="AL32" s="128">
        <v>1.05</v>
      </c>
      <c r="AM32" s="211">
        <v>7.0000000000000007E-2</v>
      </c>
    </row>
    <row r="33" spans="1:39" ht="15.75" thickBot="1">
      <c r="A33" s="28" t="s">
        <v>81</v>
      </c>
      <c r="B33" s="98" t="s">
        <v>14</v>
      </c>
      <c r="C33" s="29">
        <v>2187.5</v>
      </c>
      <c r="D33" s="30">
        <v>2235</v>
      </c>
      <c r="E33" s="31">
        <v>2374.5</v>
      </c>
      <c r="F33" s="32" t="s">
        <v>13</v>
      </c>
      <c r="G33" s="33" t="s">
        <v>13</v>
      </c>
      <c r="H33" s="33">
        <v>1147.5999999999999</v>
      </c>
      <c r="I33" s="33">
        <v>1229.8</v>
      </c>
      <c r="J33" s="33">
        <v>1540</v>
      </c>
      <c r="K33" s="33">
        <v>1707.7</v>
      </c>
      <c r="L33" s="33">
        <v>1976.2</v>
      </c>
      <c r="M33" s="33">
        <v>1903.3</v>
      </c>
      <c r="N33" s="33">
        <v>2081</v>
      </c>
      <c r="O33" s="33">
        <v>2063.6999999999998</v>
      </c>
      <c r="P33" s="33">
        <v>2147.9</v>
      </c>
      <c r="Q33" s="33">
        <v>2332.9</v>
      </c>
      <c r="R33" s="33">
        <v>2319</v>
      </c>
      <c r="S33" s="33">
        <v>2224.1999999999998</v>
      </c>
      <c r="T33" s="33">
        <v>2249.4</v>
      </c>
      <c r="U33" s="34"/>
      <c r="V33" s="125">
        <f t="shared" si="5"/>
        <v>0</v>
      </c>
      <c r="W33" s="126">
        <f t="shared" si="4"/>
        <v>0</v>
      </c>
      <c r="X33" s="126">
        <f t="shared" si="4"/>
        <v>0.50651758128586144</v>
      </c>
      <c r="Y33" s="126">
        <f t="shared" si="4"/>
        <v>0.54279829336471974</v>
      </c>
      <c r="Z33" s="126">
        <f t="shared" si="4"/>
        <v>0.67971163748712671</v>
      </c>
      <c r="AA33" s="126">
        <f t="shared" si="4"/>
        <v>0.75372958658231581</v>
      </c>
      <c r="AB33" s="126">
        <f t="shared" si="4"/>
        <v>0.87223775194938946</v>
      </c>
      <c r="AC33" s="126">
        <f t="shared" si="4"/>
        <v>0.84006179196704434</v>
      </c>
      <c r="AD33" s="126">
        <f t="shared" si="4"/>
        <v>0.91849345299396801</v>
      </c>
      <c r="AE33" s="126">
        <f t="shared" si="4"/>
        <v>0.91085773135206705</v>
      </c>
      <c r="AF33" s="126">
        <f t="shared" si="4"/>
        <v>0.94802118581727246</v>
      </c>
      <c r="AG33" s="126">
        <f t="shared" si="4"/>
        <v>1.0296748565543623</v>
      </c>
      <c r="AH33" s="126">
        <f t="shared" si="4"/>
        <v>1.0235397969692512</v>
      </c>
      <c r="AI33" s="126">
        <f t="shared" si="4"/>
        <v>0.98169780785640726</v>
      </c>
      <c r="AJ33" s="126">
        <f t="shared" si="4"/>
        <v>0.9928203619243785</v>
      </c>
      <c r="AK33" s="126"/>
      <c r="AL33" s="132">
        <v>1.05</v>
      </c>
      <c r="AM33" s="212">
        <v>7.0000000000000007E-2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61.5</v>
      </c>
      <c r="G34" s="40">
        <v>86.5</v>
      </c>
      <c r="H34" s="40">
        <v>121.5</v>
      </c>
      <c r="I34" s="40">
        <v>141.5</v>
      </c>
      <c r="J34" s="40">
        <v>171.5</v>
      </c>
      <c r="K34" s="40">
        <v>191.5</v>
      </c>
      <c r="L34" s="40">
        <v>231.5</v>
      </c>
      <c r="M34" s="40">
        <v>261.5</v>
      </c>
      <c r="N34" s="40">
        <v>281.5</v>
      </c>
      <c r="O34" s="40">
        <v>311.5</v>
      </c>
      <c r="P34" s="40">
        <v>341.5</v>
      </c>
      <c r="Q34" s="40">
        <v>391.5</v>
      </c>
      <c r="R34" s="40">
        <v>431.5</v>
      </c>
      <c r="S34" s="40">
        <v>501.5</v>
      </c>
      <c r="T34" s="40">
        <v>551.5</v>
      </c>
      <c r="U34" s="41">
        <v>600</v>
      </c>
      <c r="V34" s="36">
        <f>F34</f>
        <v>61.5</v>
      </c>
      <c r="W34" s="37">
        <f t="shared" ref="W34:AK34" si="6">G34</f>
        <v>86.5</v>
      </c>
      <c r="X34" s="37">
        <f t="shared" si="6"/>
        <v>121.5</v>
      </c>
      <c r="Y34" s="37">
        <f t="shared" si="6"/>
        <v>141.5</v>
      </c>
      <c r="Z34" s="37">
        <f t="shared" si="6"/>
        <v>171.5</v>
      </c>
      <c r="AA34" s="37">
        <f t="shared" si="6"/>
        <v>191.5</v>
      </c>
      <c r="AB34" s="37">
        <f t="shared" si="6"/>
        <v>231.5</v>
      </c>
      <c r="AC34" s="37">
        <f t="shared" si="6"/>
        <v>261.5</v>
      </c>
      <c r="AD34" s="37">
        <f t="shared" si="6"/>
        <v>281.5</v>
      </c>
      <c r="AE34" s="37">
        <f t="shared" si="6"/>
        <v>311.5</v>
      </c>
      <c r="AF34" s="37">
        <f t="shared" si="6"/>
        <v>341.5</v>
      </c>
      <c r="AG34" s="37">
        <f t="shared" si="6"/>
        <v>391.5</v>
      </c>
      <c r="AH34" s="37">
        <f t="shared" si="6"/>
        <v>431.5</v>
      </c>
      <c r="AI34" s="37">
        <f t="shared" si="6"/>
        <v>501.5</v>
      </c>
      <c r="AJ34" s="37">
        <f t="shared" si="6"/>
        <v>551.5</v>
      </c>
      <c r="AK34" s="38">
        <f t="shared" si="6"/>
        <v>600</v>
      </c>
      <c r="AL34" s="133"/>
      <c r="AM34" s="206"/>
    </row>
    <row r="35" spans="1:39">
      <c r="A35" s="42" t="s">
        <v>0</v>
      </c>
      <c r="B35" s="100" t="s">
        <v>14</v>
      </c>
      <c r="C35" s="43">
        <v>1747</v>
      </c>
      <c r="D35" s="44">
        <v>1691.3</v>
      </c>
      <c r="E35" s="45">
        <v>1828</v>
      </c>
      <c r="F35" s="46" t="s">
        <v>13</v>
      </c>
      <c r="G35" s="47">
        <v>13.5</v>
      </c>
      <c r="H35" s="47">
        <v>590.20000000000005</v>
      </c>
      <c r="I35" s="47">
        <v>871.9</v>
      </c>
      <c r="J35" s="47">
        <v>985.5</v>
      </c>
      <c r="K35" s="47">
        <v>1120.9000000000001</v>
      </c>
      <c r="L35" s="47">
        <v>1172.9000000000001</v>
      </c>
      <c r="M35" s="47">
        <v>1402</v>
      </c>
      <c r="N35" s="47">
        <v>1391.4</v>
      </c>
      <c r="O35" s="47">
        <v>1435</v>
      </c>
      <c r="P35" s="47">
        <v>1321.1</v>
      </c>
      <c r="Q35" s="47">
        <v>1600.2</v>
      </c>
      <c r="R35" s="47">
        <v>1616.7</v>
      </c>
      <c r="S35" s="47">
        <v>1572.5</v>
      </c>
      <c r="T35" s="47">
        <v>1730.9</v>
      </c>
      <c r="U35" s="48">
        <v>1703.4</v>
      </c>
      <c r="V35" s="134">
        <f>IF(F35="&lt;5",0,F35/AVERAGE($C35:$E35))</f>
        <v>0</v>
      </c>
      <c r="W35" s="135">
        <f t="shared" ref="W35:AK37" si="7">IF(G35="&lt;5",0,G35/AVERAGE($C35:$E35))</f>
        <v>7.6904088259309193E-3</v>
      </c>
      <c r="X35" s="135">
        <f t="shared" si="7"/>
        <v>0.33621328067143919</v>
      </c>
      <c r="Y35" s="135">
        <f t="shared" si="7"/>
        <v>0.49668647817253098</v>
      </c>
      <c r="Z35" s="135">
        <f t="shared" si="7"/>
        <v>0.56139984429295708</v>
      </c>
      <c r="AA35" s="135">
        <f t="shared" si="7"/>
        <v>0.63853179651747904</v>
      </c>
      <c r="AB35" s="135">
        <f t="shared" si="7"/>
        <v>0.66815411199513897</v>
      </c>
      <c r="AC35" s="135">
        <f t="shared" si="7"/>
        <v>0.7986631980707517</v>
      </c>
      <c r="AD35" s="135">
        <f t="shared" si="7"/>
        <v>0.7926248029926134</v>
      </c>
      <c r="AE35" s="135">
        <f t="shared" si="7"/>
        <v>0.8174619752008051</v>
      </c>
      <c r="AF35" s="135">
        <f t="shared" si="7"/>
        <v>0.75257771110646932</v>
      </c>
      <c r="AG35" s="135">
        <f t="shared" si="7"/>
        <v>0.91156979283367834</v>
      </c>
      <c r="AH35" s="135">
        <f t="shared" si="7"/>
        <v>0.92096918139870498</v>
      </c>
      <c r="AI35" s="135">
        <f t="shared" si="7"/>
        <v>0.89579021324269403</v>
      </c>
      <c r="AJ35" s="135">
        <f t="shared" si="7"/>
        <v>0.98602434346695023</v>
      </c>
      <c r="AK35" s="136">
        <f t="shared" si="7"/>
        <v>0.97035869585857248</v>
      </c>
      <c r="AL35" s="137">
        <v>1.5</v>
      </c>
      <c r="AM35" s="203">
        <v>7.0000000000000007E-2</v>
      </c>
    </row>
    <row r="36" spans="1:39">
      <c r="A36" s="49" t="s">
        <v>1</v>
      </c>
      <c r="B36" s="101" t="s">
        <v>14</v>
      </c>
      <c r="C36" s="50">
        <v>596.6</v>
      </c>
      <c r="D36" s="51">
        <v>577.33000000000004</v>
      </c>
      <c r="E36" s="52">
        <v>641.4</v>
      </c>
      <c r="F36" s="53" t="s">
        <v>13</v>
      </c>
      <c r="G36" s="54" t="s">
        <v>13</v>
      </c>
      <c r="H36" s="54">
        <v>184.6</v>
      </c>
      <c r="I36" s="54">
        <v>281</v>
      </c>
      <c r="J36" s="54">
        <v>327.2</v>
      </c>
      <c r="K36" s="54">
        <v>373.3</v>
      </c>
      <c r="L36" s="54">
        <v>384.6</v>
      </c>
      <c r="M36" s="54">
        <v>453.9</v>
      </c>
      <c r="N36" s="54">
        <v>441.5</v>
      </c>
      <c r="O36" s="54">
        <v>470.7</v>
      </c>
      <c r="P36" s="54">
        <v>433.6</v>
      </c>
      <c r="Q36" s="54">
        <v>520.70000000000005</v>
      </c>
      <c r="R36" s="54">
        <v>536</v>
      </c>
      <c r="S36" s="54">
        <v>512.9</v>
      </c>
      <c r="T36" s="54">
        <v>561.6</v>
      </c>
      <c r="U36" s="55">
        <v>551.1</v>
      </c>
      <c r="V36" s="138">
        <f t="shared" ref="V36:V37" si="8">IF(F36="&lt;5",0,F36/AVERAGE($C36:$E36))</f>
        <v>0</v>
      </c>
      <c r="W36" s="139">
        <f t="shared" si="7"/>
        <v>0</v>
      </c>
      <c r="X36" s="139">
        <f t="shared" si="7"/>
        <v>0.30506849994215929</v>
      </c>
      <c r="Y36" s="139">
        <f t="shared" si="7"/>
        <v>0.46437837748508537</v>
      </c>
      <c r="Z36" s="139">
        <f t="shared" si="7"/>
        <v>0.54072813207515991</v>
      </c>
      <c r="AA36" s="139">
        <f t="shared" si="7"/>
        <v>0.61691262745616504</v>
      </c>
      <c r="AB36" s="139">
        <f t="shared" si="7"/>
        <v>0.63558691808101009</v>
      </c>
      <c r="AC36" s="139">
        <f t="shared" si="7"/>
        <v>0.75011154996612184</v>
      </c>
      <c r="AD36" s="139">
        <f t="shared" si="7"/>
        <v>0.72961940804151315</v>
      </c>
      <c r="AE36" s="139">
        <f t="shared" si="7"/>
        <v>0.77787509708978531</v>
      </c>
      <c r="AF36" s="139">
        <f t="shared" si="7"/>
        <v>0.71656393052502854</v>
      </c>
      <c r="AG36" s="139">
        <f t="shared" si="7"/>
        <v>0.8605047016244981</v>
      </c>
      <c r="AH36" s="139">
        <f t="shared" si="7"/>
        <v>0.8857893606121201</v>
      </c>
      <c r="AI36" s="139">
        <f t="shared" si="7"/>
        <v>0.84761448331708278</v>
      </c>
      <c r="AJ36" s="139">
        <f t="shared" si="7"/>
        <v>0.92809571813389302</v>
      </c>
      <c r="AK36" s="140">
        <f t="shared" si="7"/>
        <v>0.91074350118160341</v>
      </c>
      <c r="AL36" s="141">
        <v>1.5</v>
      </c>
      <c r="AM36" s="207">
        <v>0.03</v>
      </c>
    </row>
    <row r="37" spans="1:39" ht="15.75" thickBot="1">
      <c r="A37" s="163" t="s">
        <v>9</v>
      </c>
      <c r="B37" s="164" t="s">
        <v>14</v>
      </c>
      <c r="C37" s="165">
        <v>74.2</v>
      </c>
      <c r="D37" s="166">
        <v>73.06</v>
      </c>
      <c r="E37" s="167">
        <v>77.5</v>
      </c>
      <c r="F37" s="168" t="s">
        <v>13</v>
      </c>
      <c r="G37" s="169" t="s">
        <v>13</v>
      </c>
      <c r="H37" s="169">
        <v>38.200000000000003</v>
      </c>
      <c r="I37" s="169">
        <v>51.5</v>
      </c>
      <c r="J37" s="169">
        <v>61.7</v>
      </c>
      <c r="K37" s="169">
        <v>61.7</v>
      </c>
      <c r="L37" s="169">
        <v>69.599999999999994</v>
      </c>
      <c r="M37" s="169">
        <v>72.5</v>
      </c>
      <c r="N37" s="169">
        <v>75.900000000000006</v>
      </c>
      <c r="O37" s="169">
        <v>75.099999999999994</v>
      </c>
      <c r="P37" s="169">
        <v>75.900000000000006</v>
      </c>
      <c r="Q37" s="169">
        <v>75.599999999999994</v>
      </c>
      <c r="R37" s="169">
        <v>79.599999999999994</v>
      </c>
      <c r="S37" s="169">
        <v>81.3</v>
      </c>
      <c r="T37" s="169">
        <v>77.8</v>
      </c>
      <c r="U37" s="170">
        <v>78.099999999999994</v>
      </c>
      <c r="V37" s="146">
        <f t="shared" si="8"/>
        <v>0</v>
      </c>
      <c r="W37" s="147">
        <f t="shared" si="7"/>
        <v>0</v>
      </c>
      <c r="X37" s="147">
        <f t="shared" si="7"/>
        <v>0.50987720234917244</v>
      </c>
      <c r="Y37" s="147">
        <f t="shared" si="7"/>
        <v>0.68739989321943407</v>
      </c>
      <c r="Z37" s="147">
        <f t="shared" si="7"/>
        <v>0.82354511478910841</v>
      </c>
      <c r="AA37" s="147">
        <f t="shared" si="7"/>
        <v>0.82354511478910841</v>
      </c>
      <c r="AB37" s="147">
        <f t="shared" si="7"/>
        <v>0.92899092365189528</v>
      </c>
      <c r="AC37" s="147">
        <f t="shared" si="7"/>
        <v>0.96769887880405769</v>
      </c>
      <c r="AD37" s="147">
        <f t="shared" si="7"/>
        <v>1.0130806193272825</v>
      </c>
      <c r="AE37" s="147">
        <f t="shared" si="7"/>
        <v>1.0024025627335824</v>
      </c>
      <c r="AF37" s="147">
        <f t="shared" si="7"/>
        <v>1.0130806193272825</v>
      </c>
      <c r="AG37" s="147">
        <f t="shared" si="7"/>
        <v>1.0090763481046447</v>
      </c>
      <c r="AH37" s="147">
        <f t="shared" si="7"/>
        <v>1.0624666310731445</v>
      </c>
      <c r="AI37" s="147">
        <f t="shared" si="7"/>
        <v>1.085157501334757</v>
      </c>
      <c r="AJ37" s="147">
        <f t="shared" si="7"/>
        <v>1.0384410037373197</v>
      </c>
      <c r="AK37" s="148">
        <f t="shared" si="7"/>
        <v>1.0424452749599571</v>
      </c>
      <c r="AL37" s="149">
        <v>1.06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E11" sqref="E11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7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0.3269631782424201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4.6769999999999996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2.2999999999999998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41</v>
      </c>
      <c r="H14" s="76">
        <v>81</v>
      </c>
      <c r="I14" s="76">
        <v>106</v>
      </c>
      <c r="J14" s="76">
        <v>126</v>
      </c>
      <c r="K14" s="76">
        <v>146</v>
      </c>
      <c r="L14" s="76">
        <v>156</v>
      </c>
      <c r="M14" s="76">
        <v>176</v>
      </c>
      <c r="N14" s="76">
        <v>196</v>
      </c>
      <c r="O14" s="76">
        <v>216</v>
      </c>
      <c r="P14" s="76">
        <v>236</v>
      </c>
      <c r="Q14" s="76">
        <v>266</v>
      </c>
      <c r="R14" s="76">
        <v>306</v>
      </c>
      <c r="S14" s="76">
        <v>371</v>
      </c>
      <c r="T14" s="76">
        <v>466</v>
      </c>
      <c r="U14" s="77">
        <v>571</v>
      </c>
      <c r="V14" s="112">
        <f>F14</f>
        <v>11</v>
      </c>
      <c r="W14" s="113">
        <f t="shared" ref="W14:AI14" si="0">G14</f>
        <v>41</v>
      </c>
      <c r="X14" s="113">
        <f t="shared" si="0"/>
        <v>81</v>
      </c>
      <c r="Y14" s="113">
        <f t="shared" si="0"/>
        <v>106</v>
      </c>
      <c r="Z14" s="113">
        <f t="shared" si="0"/>
        <v>126</v>
      </c>
      <c r="AA14" s="113">
        <f t="shared" si="0"/>
        <v>146</v>
      </c>
      <c r="AB14" s="113">
        <f t="shared" si="0"/>
        <v>156</v>
      </c>
      <c r="AC14" s="113">
        <f t="shared" si="0"/>
        <v>176</v>
      </c>
      <c r="AD14" s="113">
        <f t="shared" si="0"/>
        <v>196</v>
      </c>
      <c r="AE14" s="113">
        <f t="shared" si="0"/>
        <v>216</v>
      </c>
      <c r="AF14" s="113">
        <f t="shared" si="0"/>
        <v>236</v>
      </c>
      <c r="AG14" s="113">
        <f t="shared" si="0"/>
        <v>266</v>
      </c>
      <c r="AH14" s="113">
        <f t="shared" si="0"/>
        <v>306</v>
      </c>
      <c r="AI14" s="113">
        <f t="shared" si="0"/>
        <v>371</v>
      </c>
      <c r="AJ14" s="113">
        <f>T14</f>
        <v>466</v>
      </c>
      <c r="AK14" s="114">
        <f t="shared" ref="AK14" si="1">U14</f>
        <v>571</v>
      </c>
      <c r="AL14" s="115"/>
      <c r="AM14" s="206"/>
    </row>
    <row r="15" spans="1:39">
      <c r="A15" s="78" t="s">
        <v>53</v>
      </c>
      <c r="B15" s="95" t="s">
        <v>54</v>
      </c>
      <c r="C15" s="79">
        <v>1614.08</v>
      </c>
      <c r="D15" s="80">
        <v>1638.33</v>
      </c>
      <c r="E15" s="81">
        <v>1610.2</v>
      </c>
      <c r="F15" s="82">
        <v>318</v>
      </c>
      <c r="G15" s="83">
        <v>330</v>
      </c>
      <c r="H15" s="83">
        <v>344</v>
      </c>
      <c r="I15" s="83">
        <v>493</v>
      </c>
      <c r="J15" s="83">
        <v>828</v>
      </c>
      <c r="K15" s="83">
        <v>1160</v>
      </c>
      <c r="L15" s="83">
        <v>1251</v>
      </c>
      <c r="M15" s="83">
        <v>1374</v>
      </c>
      <c r="N15" s="83">
        <v>1453</v>
      </c>
      <c r="O15" s="83">
        <v>1505</v>
      </c>
      <c r="P15" s="83">
        <v>1561</v>
      </c>
      <c r="Q15" s="83">
        <v>1617</v>
      </c>
      <c r="R15" s="83">
        <v>1650</v>
      </c>
      <c r="S15" s="83">
        <v>1606</v>
      </c>
      <c r="T15" s="83">
        <v>1638</v>
      </c>
      <c r="U15" s="84">
        <v>1627</v>
      </c>
      <c r="V15" s="116">
        <f>(F15-$F15)/(AVERAGE($C15:$E15)-$F15)</f>
        <v>0</v>
      </c>
      <c r="W15" s="117">
        <f t="shared" ref="W15:AK15" si="2">(G15-$F15)/(AVERAGE($C15:$E15)-$F15)</f>
        <v>9.2104354233346394E-3</v>
      </c>
      <c r="X15" s="117">
        <f t="shared" si="2"/>
        <v>1.995594341722505E-2</v>
      </c>
      <c r="Y15" s="117">
        <f t="shared" si="2"/>
        <v>0.13431884992363016</v>
      </c>
      <c r="Z15" s="117">
        <f t="shared" si="2"/>
        <v>0.39144350549172213</v>
      </c>
      <c r="AA15" s="117">
        <f t="shared" si="2"/>
        <v>0.64626555220398052</v>
      </c>
      <c r="AB15" s="117">
        <f t="shared" si="2"/>
        <v>0.71611135416426819</v>
      </c>
      <c r="AC15" s="117">
        <f t="shared" si="2"/>
        <v>0.81051831725344825</v>
      </c>
      <c r="AD15" s="117">
        <f t="shared" si="2"/>
        <v>0.87115368379040126</v>
      </c>
      <c r="AE15" s="117">
        <f t="shared" si="2"/>
        <v>0.91106557062485138</v>
      </c>
      <c r="AF15" s="117">
        <f t="shared" si="2"/>
        <v>0.95404760260041299</v>
      </c>
      <c r="AG15" s="117">
        <f t="shared" si="2"/>
        <v>0.99702963457597471</v>
      </c>
      <c r="AH15" s="117">
        <f t="shared" si="2"/>
        <v>1.022358331990145</v>
      </c>
      <c r="AI15" s="117">
        <f t="shared" si="2"/>
        <v>0.98858673543791786</v>
      </c>
      <c r="AJ15" s="117">
        <f t="shared" si="2"/>
        <v>1.0131478965668104</v>
      </c>
      <c r="AK15" s="118">
        <f t="shared" si="2"/>
        <v>1.0047049974287536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7.1</v>
      </c>
      <c r="D16" s="86">
        <v>7.13</v>
      </c>
      <c r="E16" s="87">
        <v>7.09</v>
      </c>
      <c r="F16" s="88">
        <v>7.15</v>
      </c>
      <c r="G16" s="89">
        <v>7.07</v>
      </c>
      <c r="H16" s="89">
        <v>6.97</v>
      </c>
      <c r="I16" s="89">
        <v>6.95</v>
      </c>
      <c r="J16" s="89">
        <v>6.91</v>
      </c>
      <c r="K16" s="89">
        <v>6.77</v>
      </c>
      <c r="L16" s="89">
        <v>6.73</v>
      </c>
      <c r="M16" s="89">
        <v>6.8</v>
      </c>
      <c r="N16" s="89">
        <v>6.8</v>
      </c>
      <c r="O16" s="89">
        <v>6.83</v>
      </c>
      <c r="P16" s="89">
        <v>6.9</v>
      </c>
      <c r="Q16" s="89">
        <v>6.76</v>
      </c>
      <c r="R16" s="89">
        <v>6.9</v>
      </c>
      <c r="S16" s="89">
        <v>6.89</v>
      </c>
      <c r="T16" s="89">
        <v>7.06</v>
      </c>
      <c r="U16" s="90">
        <v>7.07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27.5</v>
      </c>
      <c r="G17" s="24">
        <v>72.5</v>
      </c>
      <c r="H17" s="24">
        <v>112.5</v>
      </c>
      <c r="I17" s="26">
        <v>132.5</v>
      </c>
      <c r="J17" s="26">
        <v>162.5</v>
      </c>
      <c r="K17" s="26">
        <v>182.5</v>
      </c>
      <c r="L17" s="26">
        <v>222.5</v>
      </c>
      <c r="M17" s="26">
        <v>242.5</v>
      </c>
      <c r="N17" s="26">
        <v>272.5</v>
      </c>
      <c r="O17" s="26">
        <v>292.5</v>
      </c>
      <c r="P17" s="26">
        <v>332.5</v>
      </c>
      <c r="Q17" s="26">
        <v>382.5</v>
      </c>
      <c r="R17" s="26">
        <v>422.5</v>
      </c>
      <c r="S17" s="26">
        <v>482.5</v>
      </c>
      <c r="T17" s="26">
        <v>542.5</v>
      </c>
      <c r="U17" s="27">
        <v>592.5</v>
      </c>
      <c r="V17" s="23">
        <f>F17</f>
        <v>27.5</v>
      </c>
      <c r="W17" s="24">
        <f t="shared" ref="W17:AK17" si="3">G17</f>
        <v>72.5</v>
      </c>
      <c r="X17" s="24">
        <f t="shared" si="3"/>
        <v>112.5</v>
      </c>
      <c r="Y17" s="24">
        <f t="shared" si="3"/>
        <v>132.5</v>
      </c>
      <c r="Z17" s="24">
        <f t="shared" si="3"/>
        <v>162.5</v>
      </c>
      <c r="AA17" s="24">
        <f t="shared" si="3"/>
        <v>182.5</v>
      </c>
      <c r="AB17" s="24">
        <f t="shared" si="3"/>
        <v>222.5</v>
      </c>
      <c r="AC17" s="24">
        <f t="shared" si="3"/>
        <v>242.5</v>
      </c>
      <c r="AD17" s="24">
        <f t="shared" si="3"/>
        <v>272.5</v>
      </c>
      <c r="AE17" s="24">
        <f t="shared" si="3"/>
        <v>292.5</v>
      </c>
      <c r="AF17" s="24">
        <f t="shared" si="3"/>
        <v>332.5</v>
      </c>
      <c r="AG17" s="24">
        <f t="shared" si="3"/>
        <v>382.5</v>
      </c>
      <c r="AH17" s="24">
        <f t="shared" si="3"/>
        <v>422.5</v>
      </c>
      <c r="AI17" s="24">
        <f t="shared" si="3"/>
        <v>482.5</v>
      </c>
      <c r="AJ17" s="24">
        <f t="shared" si="3"/>
        <v>542.5</v>
      </c>
      <c r="AK17" s="25">
        <f t="shared" si="3"/>
        <v>592.5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62015</v>
      </c>
      <c r="D18" s="158">
        <v>62728.5</v>
      </c>
      <c r="E18" s="159">
        <v>62830.5</v>
      </c>
      <c r="F18" s="171" t="s">
        <v>13</v>
      </c>
      <c r="G18" s="160" t="s">
        <v>13</v>
      </c>
      <c r="H18" s="160">
        <v>10298.6</v>
      </c>
      <c r="I18" s="160">
        <v>26778.3</v>
      </c>
      <c r="J18" s="160">
        <v>44038.400000000001</v>
      </c>
      <c r="K18" s="160">
        <v>49331.3</v>
      </c>
      <c r="L18" s="160">
        <v>53985.599999999999</v>
      </c>
      <c r="M18" s="160">
        <v>57259.3</v>
      </c>
      <c r="N18" s="160">
        <v>61613.3</v>
      </c>
      <c r="O18" s="160">
        <v>58982.2</v>
      </c>
      <c r="P18" s="160">
        <v>61595.9</v>
      </c>
      <c r="Q18" s="160">
        <v>64677.5</v>
      </c>
      <c r="R18" s="160">
        <v>61642.400000000001</v>
      </c>
      <c r="S18" s="160">
        <v>65671</v>
      </c>
      <c r="T18" s="160">
        <v>64512</v>
      </c>
      <c r="U18" s="161">
        <v>63090.5</v>
      </c>
      <c r="V18" s="172">
        <f>IF(F18="&lt;5",0,F18/AVERAGE($C18:$E18))</f>
        <v>0</v>
      </c>
      <c r="W18" s="173">
        <f t="shared" ref="W18:AK33" si="4">IF(G18="&lt;5",0,G18/AVERAGE($C18:$E18))</f>
        <v>0</v>
      </c>
      <c r="X18" s="173">
        <f t="shared" si="4"/>
        <v>0.16471259342979305</v>
      </c>
      <c r="Y18" s="173">
        <f t="shared" si="4"/>
        <v>0.42828377067184153</v>
      </c>
      <c r="Z18" s="173">
        <f t="shared" si="4"/>
        <v>0.70433642189215995</v>
      </c>
      <c r="AA18" s="173">
        <f t="shared" si="4"/>
        <v>0.78898941217866025</v>
      </c>
      <c r="AB18" s="173">
        <f t="shared" si="4"/>
        <v>0.8634288334204101</v>
      </c>
      <c r="AC18" s="173">
        <f t="shared" si="4"/>
        <v>0.91578736925160209</v>
      </c>
      <c r="AD18" s="173">
        <f t="shared" si="4"/>
        <v>0.98542388603964315</v>
      </c>
      <c r="AE18" s="173">
        <f t="shared" si="4"/>
        <v>0.94334289400449955</v>
      </c>
      <c r="AF18" s="173">
        <f t="shared" si="4"/>
        <v>0.98514559587149608</v>
      </c>
      <c r="AG18" s="173">
        <f t="shared" si="4"/>
        <v>1.0344317442715942</v>
      </c>
      <c r="AH18" s="173">
        <f t="shared" si="4"/>
        <v>0.98588930235533712</v>
      </c>
      <c r="AI18" s="173">
        <f t="shared" si="4"/>
        <v>1.0503214731252732</v>
      </c>
      <c r="AJ18" s="173">
        <f t="shared" si="4"/>
        <v>1.0317847889366329</v>
      </c>
      <c r="AK18" s="174">
        <f t="shared" si="4"/>
        <v>1.0090497616940515</v>
      </c>
      <c r="AL18" s="162">
        <v>1.07</v>
      </c>
      <c r="AM18" s="210">
        <v>100</v>
      </c>
    </row>
    <row r="19" spans="1:39">
      <c r="A19" s="28" t="s">
        <v>35</v>
      </c>
      <c r="B19" s="98" t="s">
        <v>14</v>
      </c>
      <c r="C19" s="29">
        <v>19286</v>
      </c>
      <c r="D19" s="30">
        <v>19248</v>
      </c>
      <c r="E19" s="31">
        <v>19671.5</v>
      </c>
      <c r="F19" s="32" t="s">
        <v>13</v>
      </c>
      <c r="G19" s="33" t="s">
        <v>13</v>
      </c>
      <c r="H19" s="33">
        <v>2830.8</v>
      </c>
      <c r="I19" s="33">
        <v>6900.8</v>
      </c>
      <c r="J19" s="33">
        <v>12797.2</v>
      </c>
      <c r="K19" s="33">
        <v>14656.8</v>
      </c>
      <c r="L19" s="33">
        <v>16555.599999999999</v>
      </c>
      <c r="M19" s="33">
        <v>17203.8</v>
      </c>
      <c r="N19" s="33">
        <v>18374.900000000001</v>
      </c>
      <c r="O19" s="33">
        <v>18034.5</v>
      </c>
      <c r="P19" s="33">
        <v>19495.900000000001</v>
      </c>
      <c r="Q19" s="33">
        <v>19550.900000000001</v>
      </c>
      <c r="R19" s="33">
        <v>19702.3</v>
      </c>
      <c r="S19" s="33">
        <v>20278.099999999999</v>
      </c>
      <c r="T19" s="33">
        <v>20436.599999999999</v>
      </c>
      <c r="U19" s="34">
        <v>19732.3</v>
      </c>
      <c r="V19" s="125">
        <f>IF(F19="&lt;5",0,F19/AVERAGE($C19:$E19))</f>
        <v>0</v>
      </c>
      <c r="W19" s="126">
        <f t="shared" si="4"/>
        <v>0</v>
      </c>
      <c r="X19" s="126">
        <f t="shared" si="4"/>
        <v>0.14590373761929717</v>
      </c>
      <c r="Y19" s="126">
        <f t="shared" si="4"/>
        <v>0.35567772804975478</v>
      </c>
      <c r="Z19" s="126">
        <f t="shared" si="4"/>
        <v>0.65958715241686794</v>
      </c>
      <c r="AA19" s="126">
        <f t="shared" si="4"/>
        <v>0.7554337648504007</v>
      </c>
      <c r="AB19" s="126">
        <f t="shared" si="4"/>
        <v>0.85330080490675275</v>
      </c>
      <c r="AC19" s="126">
        <f t="shared" si="4"/>
        <v>0.88671001881265521</v>
      </c>
      <c r="AD19" s="126">
        <f t="shared" si="4"/>
        <v>0.94707029404437737</v>
      </c>
      <c r="AE19" s="126">
        <f t="shared" si="4"/>
        <v>0.92952556029928446</v>
      </c>
      <c r="AF19" s="126">
        <f t="shared" si="4"/>
        <v>1.0048483390744862</v>
      </c>
      <c r="AG19" s="126">
        <f t="shared" si="4"/>
        <v>1.0076831227289518</v>
      </c>
      <c r="AH19" s="126">
        <f t="shared" si="4"/>
        <v>1.0154865090068808</v>
      </c>
      <c r="AI19" s="126">
        <f t="shared" si="4"/>
        <v>1.0451641167930865</v>
      </c>
      <c r="AJ19" s="126">
        <f t="shared" si="4"/>
        <v>1.0533334478700467</v>
      </c>
      <c r="AK19" s="127">
        <f t="shared" si="4"/>
        <v>1.0170327546365894</v>
      </c>
      <c r="AL19" s="128">
        <v>1.1000000000000001</v>
      </c>
      <c r="AM19" s="211">
        <v>10</v>
      </c>
    </row>
    <row r="20" spans="1:39">
      <c r="A20" s="28" t="s">
        <v>78</v>
      </c>
      <c r="B20" s="98" t="s">
        <v>14</v>
      </c>
      <c r="C20" s="29">
        <v>26434.5</v>
      </c>
      <c r="D20" s="30">
        <v>26217</v>
      </c>
      <c r="E20" s="31">
        <v>26862.5</v>
      </c>
      <c r="F20" s="32" t="s">
        <v>13</v>
      </c>
      <c r="G20" s="33" t="s">
        <v>13</v>
      </c>
      <c r="H20" s="33">
        <v>3939.5</v>
      </c>
      <c r="I20" s="33">
        <v>9181</v>
      </c>
      <c r="J20" s="33">
        <v>17436.5</v>
      </c>
      <c r="K20" s="33">
        <v>20012.400000000001</v>
      </c>
      <c r="L20" s="33">
        <v>22741.3</v>
      </c>
      <c r="M20" s="33">
        <v>23531.3</v>
      </c>
      <c r="N20" s="33">
        <v>25239.599999999999</v>
      </c>
      <c r="O20" s="33">
        <v>24761</v>
      </c>
      <c r="P20" s="33">
        <v>26720.2</v>
      </c>
      <c r="Q20" s="33">
        <v>26272.7</v>
      </c>
      <c r="R20" s="33">
        <v>27035.9</v>
      </c>
      <c r="S20" s="33">
        <v>27581.200000000001</v>
      </c>
      <c r="T20" s="33">
        <v>27921.5</v>
      </c>
      <c r="U20" s="34">
        <v>26871</v>
      </c>
      <c r="V20" s="125">
        <f t="shared" ref="V20:V33" si="5">IF(F20="&lt;5",0,F20/AVERAGE($C20:$E20))</f>
        <v>0</v>
      </c>
      <c r="W20" s="126">
        <f t="shared" si="4"/>
        <v>0</v>
      </c>
      <c r="X20" s="126">
        <f t="shared" si="4"/>
        <v>0.14863420278190004</v>
      </c>
      <c r="Y20" s="126">
        <f t="shared" si="4"/>
        <v>0.34639183036949467</v>
      </c>
      <c r="Z20" s="126">
        <f t="shared" si="4"/>
        <v>0.65786528158563273</v>
      </c>
      <c r="AA20" s="126">
        <f t="shared" si="4"/>
        <v>0.75505194053877311</v>
      </c>
      <c r="AB20" s="126">
        <f t="shared" si="4"/>
        <v>0.85801116784465625</v>
      </c>
      <c r="AC20" s="126">
        <f t="shared" si="4"/>
        <v>0.88781723973136795</v>
      </c>
      <c r="AD20" s="126">
        <f t="shared" si="4"/>
        <v>0.95227004049601316</v>
      </c>
      <c r="AE20" s="126">
        <f t="shared" si="4"/>
        <v>0.93421284302135466</v>
      </c>
      <c r="AF20" s="126">
        <f t="shared" si="4"/>
        <v>1.0081319013004</v>
      </c>
      <c r="AG20" s="126">
        <f t="shared" si="4"/>
        <v>0.99124808209874993</v>
      </c>
      <c r="AH20" s="126">
        <f t="shared" si="4"/>
        <v>1.0200430112936087</v>
      </c>
      <c r="AI20" s="126">
        <f t="shared" si="4"/>
        <v>1.0406167467364238</v>
      </c>
      <c r="AJ20" s="126">
        <f t="shared" si="4"/>
        <v>1.0534559951706617</v>
      </c>
      <c r="AK20" s="127">
        <f t="shared" si="4"/>
        <v>1.013821465402319</v>
      </c>
      <c r="AL20" s="128">
        <v>1.1000000000000001</v>
      </c>
      <c r="AM20" s="211">
        <v>10</v>
      </c>
    </row>
    <row r="21" spans="1:39">
      <c r="A21" s="28" t="s">
        <v>36</v>
      </c>
      <c r="B21" s="98" t="s">
        <v>14</v>
      </c>
      <c r="C21" s="29">
        <v>22032</v>
      </c>
      <c r="D21" s="30">
        <v>21861</v>
      </c>
      <c r="E21" s="31">
        <v>22354</v>
      </c>
      <c r="F21" s="32" t="s">
        <v>13</v>
      </c>
      <c r="G21" s="33" t="s">
        <v>13</v>
      </c>
      <c r="H21" s="33">
        <v>3179.8</v>
      </c>
      <c r="I21" s="33">
        <v>7555.5</v>
      </c>
      <c r="J21" s="33">
        <v>14473.7</v>
      </c>
      <c r="K21" s="33">
        <v>16593</v>
      </c>
      <c r="L21" s="33">
        <v>18721</v>
      </c>
      <c r="M21" s="33">
        <v>19478.400000000001</v>
      </c>
      <c r="N21" s="33">
        <v>20961.599999999999</v>
      </c>
      <c r="O21" s="33">
        <v>20510.5</v>
      </c>
      <c r="P21" s="33">
        <v>22130.2</v>
      </c>
      <c r="Q21" s="33">
        <v>21800.9</v>
      </c>
      <c r="R21" s="33">
        <v>22428.3</v>
      </c>
      <c r="S21" s="33">
        <v>22894.7</v>
      </c>
      <c r="T21" s="33">
        <v>23227.8</v>
      </c>
      <c r="U21" s="34">
        <v>22329.5</v>
      </c>
      <c r="V21" s="125">
        <f t="shared" si="5"/>
        <v>0</v>
      </c>
      <c r="W21" s="126">
        <f t="shared" si="4"/>
        <v>0</v>
      </c>
      <c r="X21" s="126">
        <f t="shared" si="4"/>
        <v>0.1439974640361073</v>
      </c>
      <c r="Y21" s="126">
        <f t="shared" si="4"/>
        <v>0.34215134270231107</v>
      </c>
      <c r="Z21" s="126">
        <f t="shared" si="4"/>
        <v>0.65544251060425385</v>
      </c>
      <c r="AA21" s="126">
        <f t="shared" si="4"/>
        <v>0.75141515842226825</v>
      </c>
      <c r="AB21" s="126">
        <f t="shared" si="4"/>
        <v>0.84778178634504209</v>
      </c>
      <c r="AC21" s="126">
        <f t="shared" si="4"/>
        <v>0.88208069799387157</v>
      </c>
      <c r="AD21" s="126">
        <f t="shared" si="4"/>
        <v>0.9492475130949326</v>
      </c>
      <c r="AE21" s="126">
        <f t="shared" si="4"/>
        <v>0.928819418237807</v>
      </c>
      <c r="AF21" s="126">
        <f t="shared" si="4"/>
        <v>1.0021676453273356</v>
      </c>
      <c r="AG21" s="126">
        <f t="shared" si="4"/>
        <v>0.98725527193684259</v>
      </c>
      <c r="AH21" s="126">
        <f t="shared" si="4"/>
        <v>1.0156671245490363</v>
      </c>
      <c r="AI21" s="126">
        <f t="shared" si="4"/>
        <v>1.0367880809697043</v>
      </c>
      <c r="AJ21" s="126">
        <f t="shared" si="4"/>
        <v>1.0518725376243452</v>
      </c>
      <c r="AK21" s="127">
        <f t="shared" si="4"/>
        <v>1.0111929596811933</v>
      </c>
      <c r="AL21" s="128">
        <v>1.1000000000000001</v>
      </c>
      <c r="AM21" s="211">
        <v>10</v>
      </c>
    </row>
    <row r="22" spans="1:39">
      <c r="A22" s="28" t="s">
        <v>37</v>
      </c>
      <c r="B22" s="98" t="s">
        <v>14</v>
      </c>
      <c r="C22" s="29">
        <v>972</v>
      </c>
      <c r="D22" s="30">
        <v>960</v>
      </c>
      <c r="E22" s="31">
        <v>996.5</v>
      </c>
      <c r="F22" s="32" t="s">
        <v>13</v>
      </c>
      <c r="G22" s="33" t="s">
        <v>13</v>
      </c>
      <c r="H22" s="33">
        <v>115.4</v>
      </c>
      <c r="I22" s="33">
        <v>298.5</v>
      </c>
      <c r="J22" s="33">
        <v>587.70000000000005</v>
      </c>
      <c r="K22" s="33">
        <v>693.2</v>
      </c>
      <c r="L22" s="33">
        <v>811.5</v>
      </c>
      <c r="M22" s="33">
        <v>825</v>
      </c>
      <c r="N22" s="33">
        <v>884.4</v>
      </c>
      <c r="O22" s="33">
        <v>882.1</v>
      </c>
      <c r="P22" s="33">
        <v>977.7</v>
      </c>
      <c r="Q22" s="33">
        <v>961.4</v>
      </c>
      <c r="R22" s="33">
        <v>1006.3</v>
      </c>
      <c r="S22" s="33">
        <v>1018.5</v>
      </c>
      <c r="T22" s="33">
        <v>1041.8</v>
      </c>
      <c r="U22" s="34">
        <v>1002.8</v>
      </c>
      <c r="V22" s="125">
        <f t="shared" si="5"/>
        <v>0</v>
      </c>
      <c r="W22" s="126">
        <f t="shared" si="4"/>
        <v>0</v>
      </c>
      <c r="X22" s="126">
        <f t="shared" si="4"/>
        <v>0.11821751750042685</v>
      </c>
      <c r="Y22" s="126">
        <f t="shared" si="4"/>
        <v>0.30578794604746456</v>
      </c>
      <c r="Z22" s="126">
        <f t="shared" si="4"/>
        <v>0.60204883045927959</v>
      </c>
      <c r="AA22" s="126">
        <f t="shared" si="4"/>
        <v>0.71012463718627294</v>
      </c>
      <c r="AB22" s="126">
        <f t="shared" si="4"/>
        <v>0.83131295885265499</v>
      </c>
      <c r="AC22" s="126">
        <f t="shared" si="4"/>
        <v>0.84514256445279157</v>
      </c>
      <c r="AD22" s="126">
        <f t="shared" si="4"/>
        <v>0.90599282909339252</v>
      </c>
      <c r="AE22" s="126">
        <f t="shared" si="4"/>
        <v>0.90363667406522119</v>
      </c>
      <c r="AF22" s="126">
        <f t="shared" si="4"/>
        <v>1.001570770018781</v>
      </c>
      <c r="AG22" s="126">
        <f t="shared" si="4"/>
        <v>0.98487280177565306</v>
      </c>
      <c r="AH22" s="126">
        <f t="shared" si="4"/>
        <v>1.0308690455864777</v>
      </c>
      <c r="AI22" s="126">
        <f t="shared" si="4"/>
        <v>1.0433669113880826</v>
      </c>
      <c r="AJ22" s="126">
        <f t="shared" si="4"/>
        <v>1.0672357862386888</v>
      </c>
      <c r="AK22" s="127">
        <f t="shared" si="4"/>
        <v>1.0272835922827386</v>
      </c>
      <c r="AL22" s="128">
        <v>1.1499999999999999</v>
      </c>
      <c r="AM22" s="211">
        <v>10</v>
      </c>
    </row>
    <row r="23" spans="1:39">
      <c r="A23" s="28" t="s">
        <v>38</v>
      </c>
      <c r="B23" s="98" t="s">
        <v>14</v>
      </c>
      <c r="C23" s="29">
        <v>2885</v>
      </c>
      <c r="D23" s="30">
        <v>2847.5</v>
      </c>
      <c r="E23" s="31">
        <v>2945</v>
      </c>
      <c r="F23" s="32" t="s">
        <v>13</v>
      </c>
      <c r="G23" s="33" t="s">
        <v>13</v>
      </c>
      <c r="H23" s="33">
        <v>312.3</v>
      </c>
      <c r="I23" s="33">
        <v>797.1</v>
      </c>
      <c r="J23" s="33">
        <v>1587</v>
      </c>
      <c r="K23" s="33">
        <v>1928.3</v>
      </c>
      <c r="L23" s="33">
        <v>2295.9</v>
      </c>
      <c r="M23" s="33">
        <v>2341.6</v>
      </c>
      <c r="N23" s="33">
        <v>2514.1</v>
      </c>
      <c r="O23" s="33">
        <v>2528.9</v>
      </c>
      <c r="P23" s="33">
        <v>2845.7</v>
      </c>
      <c r="Q23" s="33">
        <v>2785.8</v>
      </c>
      <c r="R23" s="33">
        <v>2971.2</v>
      </c>
      <c r="S23" s="33">
        <v>3007.9</v>
      </c>
      <c r="T23" s="33">
        <v>3105.2</v>
      </c>
      <c r="U23" s="34">
        <v>2993.1</v>
      </c>
      <c r="V23" s="125">
        <f t="shared" si="5"/>
        <v>0</v>
      </c>
      <c r="W23" s="126">
        <f t="shared" si="4"/>
        <v>0</v>
      </c>
      <c r="X23" s="126">
        <f t="shared" si="4"/>
        <v>0.10796888504753674</v>
      </c>
      <c r="Y23" s="126">
        <f t="shared" si="4"/>
        <v>0.27557476231633538</v>
      </c>
      <c r="Z23" s="126">
        <f t="shared" si="4"/>
        <v>0.5486603284356093</v>
      </c>
      <c r="AA23" s="126">
        <f t="shared" si="4"/>
        <v>0.66665514261019876</v>
      </c>
      <c r="AB23" s="126">
        <f t="shared" si="4"/>
        <v>0.79374243733794303</v>
      </c>
      <c r="AC23" s="126">
        <f t="shared" si="4"/>
        <v>0.80954191875540182</v>
      </c>
      <c r="AD23" s="126">
        <f t="shared" si="4"/>
        <v>0.86917891097666378</v>
      </c>
      <c r="AE23" s="126">
        <f t="shared" si="4"/>
        <v>0.87429559204840102</v>
      </c>
      <c r="AF23" s="126">
        <f t="shared" si="4"/>
        <v>0.98382022471910102</v>
      </c>
      <c r="AG23" s="126">
        <f t="shared" si="4"/>
        <v>0.96311149524632678</v>
      </c>
      <c r="AH23" s="126">
        <f t="shared" si="4"/>
        <v>1.0272082973206569</v>
      </c>
      <c r="AI23" s="126">
        <f t="shared" si="4"/>
        <v>1.0398962834917891</v>
      </c>
      <c r="AJ23" s="126">
        <f t="shared" si="4"/>
        <v>1.073535004321521</v>
      </c>
      <c r="AK23" s="127">
        <f t="shared" si="4"/>
        <v>1.0347796024200517</v>
      </c>
      <c r="AL23" s="128">
        <v>1.18</v>
      </c>
      <c r="AM23" s="211">
        <v>5</v>
      </c>
    </row>
    <row r="24" spans="1:39">
      <c r="A24" s="28" t="s">
        <v>39</v>
      </c>
      <c r="B24" s="98" t="s">
        <v>14</v>
      </c>
      <c r="C24" s="29">
        <v>1719.5</v>
      </c>
      <c r="D24" s="30">
        <v>1700.5</v>
      </c>
      <c r="E24" s="31">
        <v>1932.5</v>
      </c>
      <c r="F24" s="32" t="s">
        <v>13</v>
      </c>
      <c r="G24" s="33" t="s">
        <v>13</v>
      </c>
      <c r="H24" s="33">
        <v>214.9</v>
      </c>
      <c r="I24" s="33">
        <v>563.9</v>
      </c>
      <c r="J24" s="33">
        <v>1085.2</v>
      </c>
      <c r="K24" s="33">
        <v>1269.2</v>
      </c>
      <c r="L24" s="33">
        <v>1486.4</v>
      </c>
      <c r="M24" s="33">
        <v>1507.8</v>
      </c>
      <c r="N24" s="33">
        <v>1602.2</v>
      </c>
      <c r="O24" s="33">
        <v>1596.3</v>
      </c>
      <c r="P24" s="33">
        <v>1776.1</v>
      </c>
      <c r="Q24" s="33">
        <v>1744.7</v>
      </c>
      <c r="R24" s="33">
        <v>1823.6</v>
      </c>
      <c r="S24" s="33">
        <v>1842</v>
      </c>
      <c r="T24" s="33">
        <v>1882.4</v>
      </c>
      <c r="U24" s="34">
        <v>1810.6</v>
      </c>
      <c r="V24" s="125">
        <f t="shared" si="5"/>
        <v>0</v>
      </c>
      <c r="W24" s="126">
        <f t="shared" si="4"/>
        <v>0</v>
      </c>
      <c r="X24" s="126">
        <f t="shared" si="4"/>
        <v>0.12044838860345633</v>
      </c>
      <c r="Y24" s="126">
        <f t="shared" si="4"/>
        <v>0.31605791686127976</v>
      </c>
      <c r="Z24" s="126">
        <f t="shared" si="4"/>
        <v>0.60823914058851003</v>
      </c>
      <c r="AA24" s="126">
        <f t="shared" si="4"/>
        <v>0.71136851938346568</v>
      </c>
      <c r="AB24" s="126">
        <f t="shared" si="4"/>
        <v>0.83310602522185895</v>
      </c>
      <c r="AC24" s="126">
        <f t="shared" si="4"/>
        <v>0.84510042036431565</v>
      </c>
      <c r="AD24" s="126">
        <f t="shared" si="4"/>
        <v>0.89801027557216251</v>
      </c>
      <c r="AE24" s="126">
        <f t="shared" si="4"/>
        <v>0.89470340962167205</v>
      </c>
      <c r="AF24" s="126">
        <f t="shared" si="4"/>
        <v>0.99547874824848193</v>
      </c>
      <c r="AG24" s="126">
        <f t="shared" si="4"/>
        <v>0.97787949556282106</v>
      </c>
      <c r="AH24" s="126">
        <f t="shared" si="4"/>
        <v>1.0221018215787014</v>
      </c>
      <c r="AI24" s="126">
        <f t="shared" si="4"/>
        <v>1.0324147594581972</v>
      </c>
      <c r="AJ24" s="126">
        <f t="shared" si="4"/>
        <v>1.0550583839327417</v>
      </c>
      <c r="AK24" s="127">
        <f t="shared" si="4"/>
        <v>1.0148155067725362</v>
      </c>
      <c r="AL24" s="128">
        <v>1.1399999999999999</v>
      </c>
      <c r="AM24" s="211">
        <v>10</v>
      </c>
    </row>
    <row r="25" spans="1:39">
      <c r="A25" s="28" t="s">
        <v>40</v>
      </c>
      <c r="B25" s="98" t="s">
        <v>14</v>
      </c>
      <c r="C25" s="29">
        <v>662.5</v>
      </c>
      <c r="D25" s="30">
        <v>640.5</v>
      </c>
      <c r="E25" s="31">
        <v>667.5</v>
      </c>
      <c r="F25" s="32" t="s">
        <v>13</v>
      </c>
      <c r="G25" s="33" t="s">
        <v>13</v>
      </c>
      <c r="H25" s="33">
        <v>81.099999999999994</v>
      </c>
      <c r="I25" s="33">
        <v>222.4</v>
      </c>
      <c r="J25" s="33">
        <v>405.9</v>
      </c>
      <c r="K25" s="33">
        <v>483</v>
      </c>
      <c r="L25" s="33">
        <v>552.79999999999995</v>
      </c>
      <c r="M25" s="33">
        <v>556.79999999999995</v>
      </c>
      <c r="N25" s="33">
        <v>584.9</v>
      </c>
      <c r="O25" s="33">
        <v>582.1</v>
      </c>
      <c r="P25" s="33">
        <v>645.20000000000005</v>
      </c>
      <c r="Q25" s="33">
        <v>642.9</v>
      </c>
      <c r="R25" s="33">
        <v>667.1</v>
      </c>
      <c r="S25" s="33">
        <v>665.4</v>
      </c>
      <c r="T25" s="33">
        <v>683.4</v>
      </c>
      <c r="U25" s="34">
        <v>667.7</v>
      </c>
      <c r="V25" s="125">
        <f t="shared" si="5"/>
        <v>0</v>
      </c>
      <c r="W25" s="126">
        <f t="shared" si="4"/>
        <v>0</v>
      </c>
      <c r="X25" s="126">
        <f t="shared" si="4"/>
        <v>0.12347120020299415</v>
      </c>
      <c r="Y25" s="126">
        <f t="shared" si="4"/>
        <v>0.33859426541486931</v>
      </c>
      <c r="Z25" s="126">
        <f t="shared" si="4"/>
        <v>0.61796498350672413</v>
      </c>
      <c r="AA25" s="126">
        <f t="shared" si="4"/>
        <v>0.73534635879218468</v>
      </c>
      <c r="AB25" s="126">
        <f t="shared" si="4"/>
        <v>0.8416138036031463</v>
      </c>
      <c r="AC25" s="126">
        <f t="shared" si="4"/>
        <v>0.84770362852067993</v>
      </c>
      <c r="AD25" s="126">
        <f t="shared" si="4"/>
        <v>0.89048464856635368</v>
      </c>
      <c r="AE25" s="126">
        <f t="shared" si="4"/>
        <v>0.88622177112408018</v>
      </c>
      <c r="AF25" s="126">
        <f t="shared" si="4"/>
        <v>0.98228875919817304</v>
      </c>
      <c r="AG25" s="126">
        <f t="shared" si="4"/>
        <v>0.97878710987059114</v>
      </c>
      <c r="AH25" s="126">
        <f t="shared" si="4"/>
        <v>1.0156305506216696</v>
      </c>
      <c r="AI25" s="126">
        <f t="shared" si="4"/>
        <v>1.0130423750317177</v>
      </c>
      <c r="AJ25" s="126">
        <f t="shared" si="4"/>
        <v>1.040446587160619</v>
      </c>
      <c r="AK25" s="127">
        <f t="shared" si="4"/>
        <v>1.0165440243592996</v>
      </c>
      <c r="AL25" s="128">
        <v>1.1399999999999999</v>
      </c>
      <c r="AM25" s="211">
        <v>10</v>
      </c>
    </row>
    <row r="26" spans="1:39">
      <c r="A26" s="28" t="s">
        <v>41</v>
      </c>
      <c r="B26" s="98" t="s">
        <v>14</v>
      </c>
      <c r="C26" s="29">
        <v>940.5</v>
      </c>
      <c r="D26" s="30">
        <v>921</v>
      </c>
      <c r="E26" s="31">
        <v>960</v>
      </c>
      <c r="F26" s="32" t="s">
        <v>13</v>
      </c>
      <c r="G26" s="33" t="s">
        <v>13</v>
      </c>
      <c r="H26" s="33">
        <v>112.3</v>
      </c>
      <c r="I26" s="33">
        <v>294.10000000000002</v>
      </c>
      <c r="J26" s="33">
        <v>565.9</v>
      </c>
      <c r="K26" s="33">
        <v>661.1</v>
      </c>
      <c r="L26" s="33">
        <v>783.1</v>
      </c>
      <c r="M26" s="33">
        <v>795</v>
      </c>
      <c r="N26" s="33">
        <v>853.2</v>
      </c>
      <c r="O26" s="33">
        <v>844.6</v>
      </c>
      <c r="P26" s="33">
        <v>937</v>
      </c>
      <c r="Q26" s="33">
        <v>911.9</v>
      </c>
      <c r="R26" s="33">
        <v>959.2</v>
      </c>
      <c r="S26" s="33">
        <v>966.6</v>
      </c>
      <c r="T26" s="33">
        <v>983.1</v>
      </c>
      <c r="U26" s="34">
        <v>945.5</v>
      </c>
      <c r="V26" s="125">
        <f t="shared" si="5"/>
        <v>0</v>
      </c>
      <c r="W26" s="126">
        <f t="shared" si="4"/>
        <v>0</v>
      </c>
      <c r="X26" s="126">
        <f t="shared" si="4"/>
        <v>0.11940457203615099</v>
      </c>
      <c r="Y26" s="126">
        <f t="shared" si="4"/>
        <v>0.3127060074428496</v>
      </c>
      <c r="Z26" s="126">
        <f t="shared" si="4"/>
        <v>0.60170122275385429</v>
      </c>
      <c r="AA26" s="126">
        <f t="shared" si="4"/>
        <v>0.70292397660818717</v>
      </c>
      <c r="AB26" s="126">
        <f t="shared" si="4"/>
        <v>0.83264221158958007</v>
      </c>
      <c r="AC26" s="126">
        <f t="shared" si="4"/>
        <v>0.84529505582137165</v>
      </c>
      <c r="AD26" s="126">
        <f t="shared" si="4"/>
        <v>0.90717703349282297</v>
      </c>
      <c r="AE26" s="126">
        <f t="shared" si="4"/>
        <v>0.89803296119085596</v>
      </c>
      <c r="AF26" s="126">
        <f t="shared" si="4"/>
        <v>0.99627857522594365</v>
      </c>
      <c r="AG26" s="126">
        <f t="shared" si="4"/>
        <v>0.96959064327485378</v>
      </c>
      <c r="AH26" s="126">
        <f t="shared" si="4"/>
        <v>1.0198830409356725</v>
      </c>
      <c r="AI26" s="126">
        <f t="shared" si="4"/>
        <v>1.0277511961722487</v>
      </c>
      <c r="AJ26" s="126">
        <f t="shared" si="4"/>
        <v>1.0452950558213716</v>
      </c>
      <c r="AK26" s="127">
        <f t="shared" si="4"/>
        <v>1.0053163211057947</v>
      </c>
      <c r="AL26" s="128">
        <v>1.1399999999999999</v>
      </c>
      <c r="AM26" s="211">
        <v>10</v>
      </c>
    </row>
    <row r="27" spans="1:39">
      <c r="A27" s="28" t="s">
        <v>42</v>
      </c>
      <c r="B27" s="98" t="s">
        <v>14</v>
      </c>
      <c r="C27" s="29">
        <v>1800.5</v>
      </c>
      <c r="D27" s="30">
        <v>1714</v>
      </c>
      <c r="E27" s="31">
        <v>1998.5</v>
      </c>
      <c r="F27" s="32" t="s">
        <v>13</v>
      </c>
      <c r="G27" s="33" t="s">
        <v>13</v>
      </c>
      <c r="H27" s="33">
        <v>217.1</v>
      </c>
      <c r="I27" s="33">
        <v>491</v>
      </c>
      <c r="J27" s="33">
        <v>1073.2</v>
      </c>
      <c r="K27" s="33">
        <v>1311.1</v>
      </c>
      <c r="L27" s="33">
        <v>1578.9</v>
      </c>
      <c r="M27" s="33">
        <v>1524.5</v>
      </c>
      <c r="N27" s="33">
        <v>1552</v>
      </c>
      <c r="O27" s="33">
        <v>1683.5</v>
      </c>
      <c r="P27" s="33">
        <v>1805.8</v>
      </c>
      <c r="Q27" s="33">
        <v>1723.9</v>
      </c>
      <c r="R27" s="33">
        <v>1888.3</v>
      </c>
      <c r="S27" s="33">
        <v>1944.6</v>
      </c>
      <c r="T27" s="33">
        <v>2094.4</v>
      </c>
      <c r="U27" s="34">
        <v>1813.1</v>
      </c>
      <c r="V27" s="125">
        <f t="shared" si="5"/>
        <v>0</v>
      </c>
      <c r="W27" s="126">
        <f t="shared" si="4"/>
        <v>0</v>
      </c>
      <c r="X27" s="126">
        <f t="shared" si="4"/>
        <v>0.11813894431344095</v>
      </c>
      <c r="Y27" s="126">
        <f t="shared" si="4"/>
        <v>0.2671866497369853</v>
      </c>
      <c r="Z27" s="126">
        <f t="shared" si="4"/>
        <v>0.58400145111554502</v>
      </c>
      <c r="AA27" s="126">
        <f t="shared" si="4"/>
        <v>0.71345909668057306</v>
      </c>
      <c r="AB27" s="126">
        <f t="shared" si="4"/>
        <v>0.85918737529475786</v>
      </c>
      <c r="AC27" s="126">
        <f t="shared" si="4"/>
        <v>0.82958461817522222</v>
      </c>
      <c r="AD27" s="126">
        <f t="shared" si="4"/>
        <v>0.84454924723381097</v>
      </c>
      <c r="AE27" s="126">
        <f t="shared" si="4"/>
        <v>0.91610738255033553</v>
      </c>
      <c r="AF27" s="126">
        <f t="shared" si="4"/>
        <v>0.98265916923635033</v>
      </c>
      <c r="AG27" s="126">
        <f t="shared" si="4"/>
        <v>0.93809178305822605</v>
      </c>
      <c r="AH27" s="126">
        <f t="shared" si="4"/>
        <v>1.0275530564121167</v>
      </c>
      <c r="AI27" s="126">
        <f t="shared" si="4"/>
        <v>1.0581897333575185</v>
      </c>
      <c r="AJ27" s="126">
        <f t="shared" si="4"/>
        <v>1.1397061491021223</v>
      </c>
      <c r="AK27" s="127">
        <f t="shared" si="4"/>
        <v>0.98663159804099387</v>
      </c>
      <c r="AL27" s="128">
        <v>1.1599999999999999</v>
      </c>
      <c r="AM27" s="211">
        <v>100</v>
      </c>
    </row>
    <row r="28" spans="1:39">
      <c r="A28" s="28" t="s">
        <v>43</v>
      </c>
      <c r="B28" s="98" t="s">
        <v>14</v>
      </c>
      <c r="C28" s="29">
        <v>124</v>
      </c>
      <c r="D28" s="30">
        <v>122.5</v>
      </c>
      <c r="E28" s="31">
        <v>126</v>
      </c>
      <c r="F28" s="32" t="s">
        <v>13</v>
      </c>
      <c r="G28" s="33" t="s">
        <v>13</v>
      </c>
      <c r="H28" s="33">
        <v>14.8</v>
      </c>
      <c r="I28" s="33" t="s">
        <v>13</v>
      </c>
      <c r="J28" s="33">
        <v>83.8</v>
      </c>
      <c r="K28" s="33">
        <v>91.9</v>
      </c>
      <c r="L28" s="33">
        <v>103</v>
      </c>
      <c r="M28" s="33">
        <v>106.7</v>
      </c>
      <c r="N28" s="33">
        <v>113.4</v>
      </c>
      <c r="O28" s="33">
        <v>111.6</v>
      </c>
      <c r="P28" s="33">
        <v>124.5</v>
      </c>
      <c r="Q28" s="33">
        <v>123.3</v>
      </c>
      <c r="R28" s="33">
        <v>127</v>
      </c>
      <c r="S28" s="33">
        <v>131.30000000000001</v>
      </c>
      <c r="T28" s="33">
        <v>133.19999999999999</v>
      </c>
      <c r="U28" s="34">
        <v>130.1</v>
      </c>
      <c r="V28" s="125">
        <f t="shared" si="5"/>
        <v>0</v>
      </c>
      <c r="W28" s="126">
        <f t="shared" si="4"/>
        <v>0</v>
      </c>
      <c r="X28" s="126">
        <f t="shared" si="4"/>
        <v>0.11919463087248322</v>
      </c>
      <c r="Y28" s="126">
        <f t="shared" si="4"/>
        <v>0</v>
      </c>
      <c r="Z28" s="126">
        <f t="shared" si="4"/>
        <v>0.67489932885906034</v>
      </c>
      <c r="AA28" s="126">
        <f t="shared" si="4"/>
        <v>0.74013422818791952</v>
      </c>
      <c r="AB28" s="126">
        <f t="shared" si="4"/>
        <v>0.82953020134228184</v>
      </c>
      <c r="AC28" s="126">
        <f t="shared" si="4"/>
        <v>0.85932885906040268</v>
      </c>
      <c r="AD28" s="126">
        <f t="shared" si="4"/>
        <v>0.9132885906040269</v>
      </c>
      <c r="AE28" s="126">
        <f t="shared" si="4"/>
        <v>0.89879194630872472</v>
      </c>
      <c r="AF28" s="126">
        <f t="shared" si="4"/>
        <v>1.0026845637583892</v>
      </c>
      <c r="AG28" s="126">
        <f t="shared" si="4"/>
        <v>0.99302013422818791</v>
      </c>
      <c r="AH28" s="126">
        <f t="shared" si="4"/>
        <v>1.0228187919463088</v>
      </c>
      <c r="AI28" s="126">
        <f t="shared" si="4"/>
        <v>1.0574496644295301</v>
      </c>
      <c r="AJ28" s="126">
        <f t="shared" si="4"/>
        <v>1.0727516778523489</v>
      </c>
      <c r="AK28" s="127">
        <f t="shared" si="4"/>
        <v>1.0477852348993288</v>
      </c>
      <c r="AL28" s="128">
        <v>1.1000000000000001</v>
      </c>
      <c r="AM28" s="211">
        <v>100</v>
      </c>
    </row>
    <row r="29" spans="1:39">
      <c r="A29" s="28" t="s">
        <v>80</v>
      </c>
      <c r="B29" s="98" t="s">
        <v>14</v>
      </c>
      <c r="C29" s="29">
        <v>96.5</v>
      </c>
      <c r="D29" s="30">
        <v>94.5</v>
      </c>
      <c r="E29" s="31">
        <v>96</v>
      </c>
      <c r="F29" s="32" t="s">
        <v>13</v>
      </c>
      <c r="G29" s="33" t="s">
        <v>13</v>
      </c>
      <c r="H29" s="33" t="s">
        <v>13</v>
      </c>
      <c r="I29" s="33" t="s">
        <v>13</v>
      </c>
      <c r="J29" s="33">
        <v>67.5</v>
      </c>
      <c r="K29" s="33">
        <v>74.599999999999994</v>
      </c>
      <c r="L29" s="33">
        <v>82.3</v>
      </c>
      <c r="M29" s="33">
        <v>82.3</v>
      </c>
      <c r="N29" s="33">
        <v>85.2</v>
      </c>
      <c r="O29" s="33">
        <v>85.8</v>
      </c>
      <c r="P29" s="33">
        <v>95.9</v>
      </c>
      <c r="Q29" s="33">
        <v>95.9</v>
      </c>
      <c r="R29" s="33">
        <v>96.5</v>
      </c>
      <c r="S29" s="33">
        <v>101.2</v>
      </c>
      <c r="T29" s="33">
        <v>100.6</v>
      </c>
      <c r="U29" s="34">
        <v>99.4</v>
      </c>
      <c r="V29" s="125">
        <f t="shared" si="5"/>
        <v>0</v>
      </c>
      <c r="W29" s="126">
        <f t="shared" si="4"/>
        <v>0</v>
      </c>
      <c r="X29" s="126">
        <f t="shared" si="4"/>
        <v>0</v>
      </c>
      <c r="Y29" s="126">
        <f t="shared" si="4"/>
        <v>0</v>
      </c>
      <c r="Z29" s="126">
        <f t="shared" si="4"/>
        <v>0.70557491289198604</v>
      </c>
      <c r="AA29" s="126">
        <f t="shared" si="4"/>
        <v>0.77979094076655042</v>
      </c>
      <c r="AB29" s="126">
        <f t="shared" si="4"/>
        <v>0.86027874564459927</v>
      </c>
      <c r="AC29" s="126">
        <f t="shared" si="4"/>
        <v>0.86027874564459927</v>
      </c>
      <c r="AD29" s="126">
        <f t="shared" si="4"/>
        <v>0.89059233449477349</v>
      </c>
      <c r="AE29" s="126">
        <f t="shared" si="4"/>
        <v>0.89686411149825773</v>
      </c>
      <c r="AF29" s="126">
        <f t="shared" si="4"/>
        <v>1.0024390243902439</v>
      </c>
      <c r="AG29" s="126">
        <f t="shared" si="4"/>
        <v>1.0024390243902439</v>
      </c>
      <c r="AH29" s="126">
        <f t="shared" si="4"/>
        <v>1.0087108013937283</v>
      </c>
      <c r="AI29" s="126">
        <f t="shared" si="4"/>
        <v>1.0578397212543553</v>
      </c>
      <c r="AJ29" s="126">
        <f t="shared" si="4"/>
        <v>1.051567944250871</v>
      </c>
      <c r="AK29" s="127">
        <f t="shared" si="4"/>
        <v>1.0390243902439025</v>
      </c>
      <c r="AL29" s="128">
        <v>1.05</v>
      </c>
      <c r="AM29" s="211">
        <v>100</v>
      </c>
    </row>
    <row r="30" spans="1:39">
      <c r="A30" s="28" t="s">
        <v>44</v>
      </c>
      <c r="B30" s="98" t="s">
        <v>14</v>
      </c>
      <c r="C30" s="29">
        <v>127</v>
      </c>
      <c r="D30" s="30">
        <v>122.5</v>
      </c>
      <c r="E30" s="31">
        <v>128.5</v>
      </c>
      <c r="F30" s="32" t="s">
        <v>13</v>
      </c>
      <c r="G30" s="33" t="s">
        <v>13</v>
      </c>
      <c r="H30" s="33">
        <v>15.9</v>
      </c>
      <c r="I30" s="33">
        <v>62.5</v>
      </c>
      <c r="J30" s="33">
        <v>84.6</v>
      </c>
      <c r="K30" s="33">
        <v>93.8</v>
      </c>
      <c r="L30" s="33">
        <v>107.2</v>
      </c>
      <c r="M30" s="33">
        <v>107.9</v>
      </c>
      <c r="N30" s="33">
        <v>114</v>
      </c>
      <c r="O30" s="33">
        <v>112.8</v>
      </c>
      <c r="P30" s="33">
        <v>123.8</v>
      </c>
      <c r="Q30" s="33">
        <v>124.4</v>
      </c>
      <c r="R30" s="33">
        <v>128.1</v>
      </c>
      <c r="S30" s="33">
        <v>129.9</v>
      </c>
      <c r="T30" s="33">
        <v>135.4</v>
      </c>
      <c r="U30" s="34">
        <v>132.4</v>
      </c>
      <c r="V30" s="125">
        <f t="shared" si="5"/>
        <v>0</v>
      </c>
      <c r="W30" s="126">
        <f t="shared" si="4"/>
        <v>0</v>
      </c>
      <c r="X30" s="126">
        <f t="shared" si="4"/>
        <v>0.12619047619047619</v>
      </c>
      <c r="Y30" s="126">
        <f t="shared" si="4"/>
        <v>0.49603174603174605</v>
      </c>
      <c r="Z30" s="126">
        <f t="shared" si="4"/>
        <v>0.67142857142857137</v>
      </c>
      <c r="AA30" s="126">
        <f t="shared" si="4"/>
        <v>0.74444444444444446</v>
      </c>
      <c r="AB30" s="126">
        <f t="shared" si="4"/>
        <v>0.85079365079365077</v>
      </c>
      <c r="AC30" s="126">
        <f t="shared" si="4"/>
        <v>0.85634920634920642</v>
      </c>
      <c r="AD30" s="126">
        <f t="shared" si="4"/>
        <v>0.90476190476190477</v>
      </c>
      <c r="AE30" s="126">
        <f t="shared" si="4"/>
        <v>0.89523809523809517</v>
      </c>
      <c r="AF30" s="126">
        <f t="shared" si="4"/>
        <v>0.98253968253968249</v>
      </c>
      <c r="AG30" s="126">
        <f t="shared" si="4"/>
        <v>0.98730158730158735</v>
      </c>
      <c r="AH30" s="126">
        <f t="shared" si="4"/>
        <v>1.0166666666666666</v>
      </c>
      <c r="AI30" s="126">
        <f t="shared" si="4"/>
        <v>1.0309523809523811</v>
      </c>
      <c r="AJ30" s="126">
        <f t="shared" si="4"/>
        <v>1.0746031746031746</v>
      </c>
      <c r="AK30" s="127">
        <f t="shared" si="4"/>
        <v>1.0507936507936508</v>
      </c>
      <c r="AL30" s="128">
        <v>1.05</v>
      </c>
      <c r="AM30" s="211">
        <v>100</v>
      </c>
    </row>
    <row r="31" spans="1:39">
      <c r="A31" s="28" t="s">
        <v>45</v>
      </c>
      <c r="B31" s="98" t="s">
        <v>14</v>
      </c>
      <c r="C31" s="29">
        <v>785.5</v>
      </c>
      <c r="D31" s="30">
        <v>776</v>
      </c>
      <c r="E31" s="31">
        <v>806</v>
      </c>
      <c r="F31" s="32" t="s">
        <v>13</v>
      </c>
      <c r="G31" s="33" t="s">
        <v>13</v>
      </c>
      <c r="H31" s="33">
        <v>101.3</v>
      </c>
      <c r="I31" s="33">
        <v>275.39999999999998</v>
      </c>
      <c r="J31" s="33">
        <v>499.6</v>
      </c>
      <c r="K31" s="33">
        <v>573.1</v>
      </c>
      <c r="L31" s="33">
        <v>662.1</v>
      </c>
      <c r="M31" s="33">
        <v>671.6</v>
      </c>
      <c r="N31" s="33">
        <v>711.6</v>
      </c>
      <c r="O31" s="33">
        <v>704.4</v>
      </c>
      <c r="P31" s="33">
        <v>780.1</v>
      </c>
      <c r="Q31" s="33">
        <v>768.9</v>
      </c>
      <c r="R31" s="33">
        <v>797.9</v>
      </c>
      <c r="S31" s="33">
        <v>804</v>
      </c>
      <c r="T31" s="33">
        <v>816.8</v>
      </c>
      <c r="U31" s="34">
        <v>791.2</v>
      </c>
      <c r="V31" s="125">
        <f t="shared" si="5"/>
        <v>0</v>
      </c>
      <c r="W31" s="126">
        <f t="shared" si="4"/>
        <v>0</v>
      </c>
      <c r="X31" s="126">
        <f t="shared" si="4"/>
        <v>0.12836325237592397</v>
      </c>
      <c r="Y31" s="126">
        <f t="shared" si="4"/>
        <v>0.34897571277719114</v>
      </c>
      <c r="Z31" s="126">
        <f t="shared" si="4"/>
        <v>0.63307286166842669</v>
      </c>
      <c r="AA31" s="126">
        <f t="shared" si="4"/>
        <v>0.72620908130939821</v>
      </c>
      <c r="AB31" s="126">
        <f t="shared" si="4"/>
        <v>0.83898627243928203</v>
      </c>
      <c r="AC31" s="126">
        <f t="shared" si="4"/>
        <v>0.85102428722280898</v>
      </c>
      <c r="AD31" s="126">
        <f t="shared" si="4"/>
        <v>0.9017106652587118</v>
      </c>
      <c r="AE31" s="126">
        <f t="shared" si="4"/>
        <v>0.89258711721224926</v>
      </c>
      <c r="AF31" s="126">
        <f t="shared" si="4"/>
        <v>0.98851108764519546</v>
      </c>
      <c r="AG31" s="126">
        <f t="shared" si="4"/>
        <v>0.97431890179514258</v>
      </c>
      <c r="AH31" s="126">
        <f t="shared" si="4"/>
        <v>1.0110665258711722</v>
      </c>
      <c r="AI31" s="126">
        <f t="shared" si="4"/>
        <v>1.0187961985216474</v>
      </c>
      <c r="AJ31" s="126">
        <f t="shared" si="4"/>
        <v>1.0350158394931361</v>
      </c>
      <c r="AK31" s="127">
        <f t="shared" si="4"/>
        <v>1.0025765575501584</v>
      </c>
      <c r="AL31" s="128">
        <v>1.1200000000000001</v>
      </c>
      <c r="AM31" s="211">
        <v>100</v>
      </c>
    </row>
    <row r="32" spans="1:39">
      <c r="A32" s="28" t="s">
        <v>46</v>
      </c>
      <c r="B32" s="98" t="s">
        <v>14</v>
      </c>
      <c r="C32" s="29">
        <v>2017</v>
      </c>
      <c r="D32" s="30">
        <v>1986.5</v>
      </c>
      <c r="E32" s="31">
        <v>2270</v>
      </c>
      <c r="F32" s="32" t="s">
        <v>13</v>
      </c>
      <c r="G32" s="33" t="s">
        <v>13</v>
      </c>
      <c r="H32" s="33">
        <v>252.7</v>
      </c>
      <c r="I32" s="33">
        <v>625.20000000000005</v>
      </c>
      <c r="J32" s="33">
        <v>1231.2</v>
      </c>
      <c r="K32" s="33">
        <v>1448.7</v>
      </c>
      <c r="L32" s="33">
        <v>1714.3</v>
      </c>
      <c r="M32" s="33">
        <v>1732.4</v>
      </c>
      <c r="N32" s="33">
        <v>1858.7</v>
      </c>
      <c r="O32" s="33">
        <v>1849.4</v>
      </c>
      <c r="P32" s="33">
        <v>2052.9</v>
      </c>
      <c r="Q32" s="33">
        <v>1989.7</v>
      </c>
      <c r="R32" s="33">
        <v>2114.3000000000002</v>
      </c>
      <c r="S32" s="33">
        <v>2119.6</v>
      </c>
      <c r="T32" s="33">
        <v>2172.8000000000002</v>
      </c>
      <c r="U32" s="34">
        <v>2086.8000000000002</v>
      </c>
      <c r="V32" s="125">
        <f t="shared" si="5"/>
        <v>0</v>
      </c>
      <c r="W32" s="126">
        <f t="shared" si="4"/>
        <v>0</v>
      </c>
      <c r="X32" s="126">
        <f t="shared" si="4"/>
        <v>0.12084163545070535</v>
      </c>
      <c r="Y32" s="126">
        <f t="shared" si="4"/>
        <v>0.29897186578464974</v>
      </c>
      <c r="Z32" s="126">
        <f t="shared" si="4"/>
        <v>0.58876225392524117</v>
      </c>
      <c r="AA32" s="126">
        <f t="shared" si="4"/>
        <v>0.6927711803618396</v>
      </c>
      <c r="AB32" s="126">
        <f t="shared" si="4"/>
        <v>0.81978162110464659</v>
      </c>
      <c r="AC32" s="126">
        <f t="shared" si="4"/>
        <v>0.82843707659201415</v>
      </c>
      <c r="AD32" s="126">
        <f t="shared" si="4"/>
        <v>0.88883398421933535</v>
      </c>
      <c r="AE32" s="126">
        <f t="shared" si="4"/>
        <v>0.88438670598549463</v>
      </c>
      <c r="AF32" s="126">
        <f t="shared" si="4"/>
        <v>0.98170080497330048</v>
      </c>
      <c r="AG32" s="126">
        <f t="shared" si="4"/>
        <v>0.95147844106160839</v>
      </c>
      <c r="AH32" s="126">
        <f t="shared" si="4"/>
        <v>1.0110624053558621</v>
      </c>
      <c r="AI32" s="126">
        <f t="shared" si="4"/>
        <v>1.0135968757471905</v>
      </c>
      <c r="AJ32" s="126">
        <f t="shared" si="4"/>
        <v>1.0390372200526024</v>
      </c>
      <c r="AK32" s="127">
        <f t="shared" si="4"/>
        <v>0.99791185143859107</v>
      </c>
      <c r="AL32" s="128">
        <v>1.1599999999999999</v>
      </c>
      <c r="AM32" s="211">
        <v>100</v>
      </c>
    </row>
    <row r="33" spans="1:39" ht="15.75" thickBot="1">
      <c r="A33" s="28" t="s">
        <v>81</v>
      </c>
      <c r="B33" s="98" t="s">
        <v>14</v>
      </c>
      <c r="C33" s="29">
        <v>2241</v>
      </c>
      <c r="D33" s="30">
        <v>2250.5</v>
      </c>
      <c r="E33" s="31">
        <v>2173</v>
      </c>
      <c r="F33" s="32" t="s">
        <v>13</v>
      </c>
      <c r="G33" s="33" t="s">
        <v>13</v>
      </c>
      <c r="H33" s="33">
        <v>253.5</v>
      </c>
      <c r="I33" s="33">
        <v>662.7</v>
      </c>
      <c r="J33" s="33">
        <v>1243.3</v>
      </c>
      <c r="K33" s="33">
        <v>1489.6</v>
      </c>
      <c r="L33" s="33">
        <v>1722.9</v>
      </c>
      <c r="M33" s="33">
        <v>1807.6</v>
      </c>
      <c r="N33" s="33">
        <v>2037.7</v>
      </c>
      <c r="O33" s="33">
        <v>1939.3</v>
      </c>
      <c r="P33" s="33">
        <v>2186.9</v>
      </c>
      <c r="Q33" s="33">
        <v>2132.8000000000002</v>
      </c>
      <c r="R33" s="33">
        <v>2244.9</v>
      </c>
      <c r="S33" s="33">
        <v>2222.1</v>
      </c>
      <c r="T33" s="33">
        <v>2228.6</v>
      </c>
      <c r="U33" s="34">
        <v>2278.8000000000002</v>
      </c>
      <c r="V33" s="129">
        <f t="shared" si="5"/>
        <v>0</v>
      </c>
      <c r="W33" s="130">
        <f t="shared" si="4"/>
        <v>0</v>
      </c>
      <c r="X33" s="130">
        <f t="shared" si="4"/>
        <v>0.11411208642808914</v>
      </c>
      <c r="Y33" s="130">
        <f t="shared" si="4"/>
        <v>0.29831195138419986</v>
      </c>
      <c r="Z33" s="130">
        <f t="shared" si="4"/>
        <v>0.55966689173981543</v>
      </c>
      <c r="AA33" s="130">
        <f t="shared" si="4"/>
        <v>0.67053792482556829</v>
      </c>
      <c r="AB33" s="130">
        <f t="shared" si="4"/>
        <v>0.77555705604321412</v>
      </c>
      <c r="AC33" s="130">
        <f t="shared" si="4"/>
        <v>0.81368444744541968</v>
      </c>
      <c r="AD33" s="130">
        <f t="shared" si="4"/>
        <v>0.91726311051091602</v>
      </c>
      <c r="AE33" s="130">
        <f t="shared" si="4"/>
        <v>0.87296871483232052</v>
      </c>
      <c r="AF33" s="130">
        <f t="shared" si="4"/>
        <v>0.98442493810488407</v>
      </c>
      <c r="AG33" s="130">
        <f t="shared" si="4"/>
        <v>0.96007202340760756</v>
      </c>
      <c r="AH33" s="130">
        <f t="shared" si="4"/>
        <v>1.0105334233625929</v>
      </c>
      <c r="AI33" s="130">
        <f t="shared" si="4"/>
        <v>1.000270087778528</v>
      </c>
      <c r="AJ33" s="130">
        <f t="shared" si="4"/>
        <v>1.0031960387125816</v>
      </c>
      <c r="AK33" s="131">
        <f t="shared" si="4"/>
        <v>1.0257933828494261</v>
      </c>
      <c r="AL33" s="132">
        <v>1.18</v>
      </c>
      <c r="AM33" s="212">
        <v>100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61.5</v>
      </c>
      <c r="G34" s="40">
        <v>86.5</v>
      </c>
      <c r="H34" s="40">
        <v>121.5</v>
      </c>
      <c r="I34" s="40">
        <v>141.5</v>
      </c>
      <c r="J34" s="40">
        <v>171.5</v>
      </c>
      <c r="K34" s="40">
        <v>191.5</v>
      </c>
      <c r="L34" s="40">
        <v>231.5</v>
      </c>
      <c r="M34" s="40">
        <v>261.5</v>
      </c>
      <c r="N34" s="40">
        <v>281.5</v>
      </c>
      <c r="O34" s="40">
        <v>311.5</v>
      </c>
      <c r="P34" s="40">
        <v>341.5</v>
      </c>
      <c r="Q34" s="40">
        <v>391.5</v>
      </c>
      <c r="R34" s="40">
        <v>431.5</v>
      </c>
      <c r="S34" s="40">
        <v>501.5</v>
      </c>
      <c r="T34" s="40">
        <v>551.5</v>
      </c>
      <c r="U34" s="41">
        <v>600</v>
      </c>
      <c r="V34" s="36">
        <f>F34</f>
        <v>61.5</v>
      </c>
      <c r="W34" s="37">
        <f t="shared" ref="W34:AK34" si="6">G34</f>
        <v>86.5</v>
      </c>
      <c r="X34" s="37">
        <f t="shared" si="6"/>
        <v>121.5</v>
      </c>
      <c r="Y34" s="37">
        <f t="shared" si="6"/>
        <v>141.5</v>
      </c>
      <c r="Z34" s="37">
        <f t="shared" si="6"/>
        <v>171.5</v>
      </c>
      <c r="AA34" s="37">
        <f t="shared" si="6"/>
        <v>191.5</v>
      </c>
      <c r="AB34" s="37">
        <f t="shared" si="6"/>
        <v>231.5</v>
      </c>
      <c r="AC34" s="37">
        <f t="shared" si="6"/>
        <v>261.5</v>
      </c>
      <c r="AD34" s="37">
        <f t="shared" si="6"/>
        <v>281.5</v>
      </c>
      <c r="AE34" s="37">
        <f t="shared" si="6"/>
        <v>311.5</v>
      </c>
      <c r="AF34" s="37">
        <f t="shared" si="6"/>
        <v>341.5</v>
      </c>
      <c r="AG34" s="37">
        <f t="shared" si="6"/>
        <v>391.5</v>
      </c>
      <c r="AH34" s="37">
        <f t="shared" si="6"/>
        <v>431.5</v>
      </c>
      <c r="AI34" s="37">
        <f t="shared" si="6"/>
        <v>501.5</v>
      </c>
      <c r="AJ34" s="37">
        <f t="shared" si="6"/>
        <v>551.5</v>
      </c>
      <c r="AK34" s="38">
        <f t="shared" si="6"/>
        <v>600</v>
      </c>
      <c r="AL34" s="133"/>
      <c r="AM34" s="206"/>
    </row>
    <row r="35" spans="1:39">
      <c r="A35" s="42" t="s">
        <v>0</v>
      </c>
      <c r="B35" s="100" t="s">
        <v>14</v>
      </c>
      <c r="C35" s="43">
        <v>1748</v>
      </c>
      <c r="D35" s="44">
        <v>1793</v>
      </c>
      <c r="E35" s="45">
        <v>1805</v>
      </c>
      <c r="F35" s="46" t="s">
        <v>13</v>
      </c>
      <c r="G35" s="47" t="s">
        <v>13</v>
      </c>
      <c r="H35" s="47">
        <v>154.9</v>
      </c>
      <c r="I35" s="47">
        <v>474.3</v>
      </c>
      <c r="J35" s="47">
        <v>801</v>
      </c>
      <c r="K35" s="47">
        <v>1065.5999999999999</v>
      </c>
      <c r="L35" s="47">
        <v>1123.0999999999999</v>
      </c>
      <c r="M35" s="47">
        <v>1325.8</v>
      </c>
      <c r="N35" s="47">
        <v>1305.5999999999999</v>
      </c>
      <c r="O35" s="47">
        <v>1388.6</v>
      </c>
      <c r="P35" s="47">
        <v>1468.7</v>
      </c>
      <c r="Q35" s="47">
        <v>1563.1</v>
      </c>
      <c r="R35" s="47">
        <v>1683.6</v>
      </c>
      <c r="S35" s="47">
        <v>1639</v>
      </c>
      <c r="T35" s="47">
        <v>1645.2</v>
      </c>
      <c r="U35" s="48">
        <v>1714</v>
      </c>
      <c r="V35" s="134">
        <f>IF(F35="&lt;5",0,F35/AVERAGE($C35:$E35))</f>
        <v>0</v>
      </c>
      <c r="W35" s="135">
        <f t="shared" ref="W35:AK37" si="7">IF(G35="&lt;5",0,G35/AVERAGE($C35:$E35))</f>
        <v>0</v>
      </c>
      <c r="X35" s="135">
        <f t="shared" si="7"/>
        <v>8.6924803591470257E-2</v>
      </c>
      <c r="Y35" s="135">
        <f t="shared" si="7"/>
        <v>0.26616161616161615</v>
      </c>
      <c r="Z35" s="135">
        <f t="shared" si="7"/>
        <v>0.4494949494949495</v>
      </c>
      <c r="AA35" s="135">
        <f t="shared" si="7"/>
        <v>0.59797979797979794</v>
      </c>
      <c r="AB35" s="135">
        <f t="shared" si="7"/>
        <v>0.63024691358024687</v>
      </c>
      <c r="AC35" s="135">
        <f t="shared" si="7"/>
        <v>0.74399551066217728</v>
      </c>
      <c r="AD35" s="135">
        <f t="shared" si="7"/>
        <v>0.73265993265993257</v>
      </c>
      <c r="AE35" s="135">
        <f t="shared" si="7"/>
        <v>0.77923681257014588</v>
      </c>
      <c r="AF35" s="135">
        <f t="shared" si="7"/>
        <v>0.82418630751964084</v>
      </c>
      <c r="AG35" s="135">
        <f t="shared" si="7"/>
        <v>0.87716049382716044</v>
      </c>
      <c r="AH35" s="135">
        <f t="shared" si="7"/>
        <v>0.94478114478114472</v>
      </c>
      <c r="AI35" s="135">
        <f t="shared" si="7"/>
        <v>0.91975308641975306</v>
      </c>
      <c r="AJ35" s="135">
        <f t="shared" si="7"/>
        <v>0.92323232323232329</v>
      </c>
      <c r="AK35" s="136">
        <f t="shared" si="7"/>
        <v>0.96184062850729513</v>
      </c>
      <c r="AL35" s="137">
        <v>1.5</v>
      </c>
      <c r="AM35" s="203">
        <v>0.1</v>
      </c>
    </row>
    <row r="36" spans="1:39">
      <c r="A36" s="49" t="s">
        <v>1</v>
      </c>
      <c r="B36" s="101" t="s">
        <v>14</v>
      </c>
      <c r="C36" s="50">
        <v>605.5</v>
      </c>
      <c r="D36" s="51">
        <v>624.4</v>
      </c>
      <c r="E36" s="52">
        <v>631.79999999999995</v>
      </c>
      <c r="F36" s="53" t="s">
        <v>13</v>
      </c>
      <c r="G36" s="54" t="s">
        <v>13</v>
      </c>
      <c r="H36" s="54">
        <v>29.9</v>
      </c>
      <c r="I36" s="54">
        <v>119.8</v>
      </c>
      <c r="J36" s="54">
        <v>230.9</v>
      </c>
      <c r="K36" s="54">
        <v>321.3</v>
      </c>
      <c r="L36" s="54">
        <v>357</v>
      </c>
      <c r="M36" s="54">
        <v>421.6</v>
      </c>
      <c r="N36" s="54">
        <v>418.7</v>
      </c>
      <c r="O36" s="54">
        <v>448.5</v>
      </c>
      <c r="P36" s="54">
        <v>477.8</v>
      </c>
      <c r="Q36" s="54">
        <v>523.5</v>
      </c>
      <c r="R36" s="54">
        <v>562.29999999999995</v>
      </c>
      <c r="S36" s="54">
        <v>546.6</v>
      </c>
      <c r="T36" s="54">
        <v>554.4</v>
      </c>
      <c r="U36" s="55">
        <v>569.20000000000005</v>
      </c>
      <c r="V36" s="138">
        <f t="shared" ref="V36:V37" si="8">IF(F36="&lt;5",0,F36/AVERAGE($C36:$E36))</f>
        <v>0</v>
      </c>
      <c r="W36" s="139">
        <f t="shared" si="7"/>
        <v>0</v>
      </c>
      <c r="X36" s="139">
        <f t="shared" si="7"/>
        <v>4.818176935059354E-2</v>
      </c>
      <c r="Y36" s="139">
        <f t="shared" si="7"/>
        <v>0.19304936348498683</v>
      </c>
      <c r="Z36" s="139">
        <f t="shared" si="7"/>
        <v>0.37207928237632271</v>
      </c>
      <c r="AA36" s="139">
        <f t="shared" si="7"/>
        <v>0.51775259171724763</v>
      </c>
      <c r="AB36" s="139">
        <f t="shared" si="7"/>
        <v>0.57528065746360846</v>
      </c>
      <c r="AC36" s="139">
        <f t="shared" si="7"/>
        <v>0.67937906214749955</v>
      </c>
      <c r="AD36" s="139">
        <f t="shared" si="7"/>
        <v>0.67470591394961588</v>
      </c>
      <c r="AE36" s="139">
        <f t="shared" si="7"/>
        <v>0.72272654025890304</v>
      </c>
      <c r="AF36" s="139">
        <f t="shared" si="7"/>
        <v>0.7699414513616587</v>
      </c>
      <c r="AG36" s="139">
        <f t="shared" si="7"/>
        <v>0.84358382123865272</v>
      </c>
      <c r="AH36" s="139">
        <f t="shared" si="7"/>
        <v>0.90610732126550986</v>
      </c>
      <c r="AI36" s="139">
        <f t="shared" si="7"/>
        <v>0.88080786378041576</v>
      </c>
      <c r="AJ36" s="139">
        <f t="shared" si="7"/>
        <v>0.89337702100230965</v>
      </c>
      <c r="AK36" s="140">
        <f t="shared" si="7"/>
        <v>0.91722619111564696</v>
      </c>
      <c r="AL36" s="141">
        <v>1.6</v>
      </c>
      <c r="AM36" s="207">
        <v>7.0000000000000007E-2</v>
      </c>
    </row>
    <row r="37" spans="1:39" ht="15.75" thickBot="1">
      <c r="A37" s="163" t="s">
        <v>9</v>
      </c>
      <c r="B37" s="164" t="s">
        <v>14</v>
      </c>
      <c r="C37" s="165">
        <v>76.5</v>
      </c>
      <c r="D37" s="166">
        <v>74.099999999999994</v>
      </c>
      <c r="E37" s="167">
        <v>76.3</v>
      </c>
      <c r="F37" s="168" t="s">
        <v>13</v>
      </c>
      <c r="G37" s="169" t="s">
        <v>13</v>
      </c>
      <c r="H37" s="169">
        <v>18.2</v>
      </c>
      <c r="I37" s="169">
        <v>37.9</v>
      </c>
      <c r="J37" s="169">
        <v>55.6</v>
      </c>
      <c r="K37" s="169">
        <v>60</v>
      </c>
      <c r="L37" s="169">
        <v>67.5</v>
      </c>
      <c r="M37" s="169">
        <v>68.7</v>
      </c>
      <c r="N37" s="169">
        <v>71.3</v>
      </c>
      <c r="O37" s="169">
        <v>72.5</v>
      </c>
      <c r="P37" s="169">
        <v>74.099999999999994</v>
      </c>
      <c r="Q37" s="169">
        <v>74.7</v>
      </c>
      <c r="R37" s="169">
        <v>76.099999999999994</v>
      </c>
      <c r="S37" s="169">
        <v>73.7</v>
      </c>
      <c r="T37" s="169">
        <v>75</v>
      </c>
      <c r="U37" s="170">
        <v>77.7</v>
      </c>
      <c r="V37" s="146">
        <f t="shared" si="8"/>
        <v>0</v>
      </c>
      <c r="W37" s="147">
        <f t="shared" si="7"/>
        <v>0</v>
      </c>
      <c r="X37" s="147">
        <f t="shared" si="7"/>
        <v>0.24063464081092995</v>
      </c>
      <c r="Y37" s="147">
        <f t="shared" si="7"/>
        <v>0.50110180696341999</v>
      </c>
      <c r="Z37" s="147">
        <f t="shared" si="7"/>
        <v>0.73512560599382992</v>
      </c>
      <c r="AA37" s="147">
        <f t="shared" si="7"/>
        <v>0.79330101366240646</v>
      </c>
      <c r="AB37" s="147">
        <f t="shared" si="7"/>
        <v>0.8924636403702072</v>
      </c>
      <c r="AC37" s="147">
        <f t="shared" si="7"/>
        <v>0.90832966064345544</v>
      </c>
      <c r="AD37" s="147">
        <f t="shared" si="7"/>
        <v>0.94270603790215957</v>
      </c>
      <c r="AE37" s="147">
        <f t="shared" si="7"/>
        <v>0.9585720581754078</v>
      </c>
      <c r="AF37" s="147">
        <f t="shared" si="7"/>
        <v>0.9797267518730719</v>
      </c>
      <c r="AG37" s="147">
        <f t="shared" si="7"/>
        <v>0.98765976200969607</v>
      </c>
      <c r="AH37" s="147">
        <f t="shared" si="7"/>
        <v>1.0061701189951522</v>
      </c>
      <c r="AI37" s="147">
        <f t="shared" si="7"/>
        <v>0.97443807844865593</v>
      </c>
      <c r="AJ37" s="147">
        <f t="shared" si="7"/>
        <v>0.99162626707800805</v>
      </c>
      <c r="AK37" s="148">
        <f t="shared" si="7"/>
        <v>1.0273248126928163</v>
      </c>
      <c r="AL37" s="149">
        <v>1.1000000000000001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3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Q12" sqref="Q12"/>
    </sheetView>
  </sheetViews>
  <sheetFormatPr baseColWidth="10" defaultRowHeight="15"/>
  <cols>
    <col min="1" max="1" width="26" customWidth="1"/>
    <col min="2" max="2" width="6.7109375" style="5" customWidth="1"/>
    <col min="3" max="5" width="6.7109375" style="2" customWidth="1"/>
    <col min="6" max="21" width="6.7109375" style="4" customWidth="1"/>
    <col min="22" max="22" width="4.7109375" style="92" customWidth="1"/>
    <col min="23" max="37" width="4.7109375" customWidth="1"/>
    <col min="38" max="39" width="5.7109375" customWidth="1"/>
  </cols>
  <sheetData>
    <row r="1" spans="1:39">
      <c r="A1" t="s">
        <v>70</v>
      </c>
      <c r="B1" s="3">
        <v>50</v>
      </c>
      <c r="C1" s="2" t="s">
        <v>63</v>
      </c>
    </row>
    <row r="2" spans="1:39">
      <c r="A2" t="s">
        <v>71</v>
      </c>
      <c r="B2" s="3">
        <v>7</v>
      </c>
      <c r="C2" s="2" t="s">
        <v>63</v>
      </c>
    </row>
    <row r="3" spans="1:39">
      <c r="A3" t="s">
        <v>57</v>
      </c>
      <c r="B3" s="3"/>
      <c r="C3" s="91" t="s">
        <v>82</v>
      </c>
    </row>
    <row r="4" spans="1:39">
      <c r="A4" t="s">
        <v>52</v>
      </c>
      <c r="B4" s="3">
        <v>9</v>
      </c>
    </row>
    <row r="5" spans="1:39">
      <c r="A5" t="s">
        <v>60</v>
      </c>
      <c r="C5" s="91" t="s">
        <v>59</v>
      </c>
    </row>
    <row r="6" spans="1:39" ht="18">
      <c r="A6" t="s">
        <v>61</v>
      </c>
      <c r="B6" s="3">
        <v>4.0000000000000001E-3</v>
      </c>
      <c r="C6" s="2" t="s">
        <v>64</v>
      </c>
    </row>
    <row r="7" spans="1:39">
      <c r="A7" t="s">
        <v>65</v>
      </c>
      <c r="B7" s="3">
        <v>2.65</v>
      </c>
      <c r="C7" s="2" t="s">
        <v>66</v>
      </c>
    </row>
    <row r="8" spans="1:39" s="7" customFormat="1" ht="18">
      <c r="A8" s="7" t="s">
        <v>62</v>
      </c>
      <c r="B8" s="6">
        <v>0.32092609277066125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2"/>
    </row>
    <row r="9" spans="1:39" s="7" customFormat="1">
      <c r="A9" s="7" t="s">
        <v>68</v>
      </c>
      <c r="B9" s="4">
        <v>4.992</v>
      </c>
      <c r="C9" s="7" t="s">
        <v>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2"/>
    </row>
    <row r="10" spans="1:39">
      <c r="A10" t="s">
        <v>67</v>
      </c>
      <c r="B10" s="3">
        <v>2.2999999999999998</v>
      </c>
      <c r="C10" s="2" t="s">
        <v>63</v>
      </c>
    </row>
    <row r="13" spans="1:39" s="56" customFormat="1" ht="18.75" thickBot="1">
      <c r="B13" s="57"/>
      <c r="C13" s="245" t="s">
        <v>55</v>
      </c>
      <c r="D13" s="245"/>
      <c r="E13" s="245"/>
      <c r="F13" s="246" t="s">
        <v>56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 t="s">
        <v>73</v>
      </c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93" t="s">
        <v>72</v>
      </c>
      <c r="AM13" s="57" t="s">
        <v>133</v>
      </c>
    </row>
    <row r="14" spans="1:39" s="19" customFormat="1" ht="15.75" thickBot="1">
      <c r="A14" s="72" t="s">
        <v>15</v>
      </c>
      <c r="B14" s="94" t="s">
        <v>16</v>
      </c>
      <c r="C14" s="73">
        <v>210</v>
      </c>
      <c r="D14" s="74">
        <v>410</v>
      </c>
      <c r="E14" s="75">
        <v>600</v>
      </c>
      <c r="F14" s="72">
        <v>11</v>
      </c>
      <c r="G14" s="76">
        <v>31</v>
      </c>
      <c r="H14" s="76">
        <v>71</v>
      </c>
      <c r="I14" s="76">
        <v>96</v>
      </c>
      <c r="J14" s="76">
        <v>116</v>
      </c>
      <c r="K14" s="76">
        <v>136</v>
      </c>
      <c r="L14" s="76">
        <v>146</v>
      </c>
      <c r="M14" s="76">
        <v>166</v>
      </c>
      <c r="N14" s="76">
        <v>186</v>
      </c>
      <c r="O14" s="76">
        <v>206</v>
      </c>
      <c r="P14" s="76">
        <v>226</v>
      </c>
      <c r="Q14" s="76">
        <v>256</v>
      </c>
      <c r="R14" s="76">
        <v>296</v>
      </c>
      <c r="S14" s="76">
        <v>361</v>
      </c>
      <c r="T14" s="76">
        <v>456</v>
      </c>
      <c r="U14" s="77">
        <v>561</v>
      </c>
      <c r="V14" s="112">
        <f>F14</f>
        <v>11</v>
      </c>
      <c r="W14" s="113">
        <f t="shared" ref="W14:AI14" si="0">G14</f>
        <v>31</v>
      </c>
      <c r="X14" s="113">
        <f t="shared" si="0"/>
        <v>71</v>
      </c>
      <c r="Y14" s="113">
        <f t="shared" si="0"/>
        <v>96</v>
      </c>
      <c r="Z14" s="113">
        <f t="shared" si="0"/>
        <v>116</v>
      </c>
      <c r="AA14" s="113">
        <f t="shared" si="0"/>
        <v>136</v>
      </c>
      <c r="AB14" s="113">
        <f t="shared" si="0"/>
        <v>146</v>
      </c>
      <c r="AC14" s="113">
        <f t="shared" si="0"/>
        <v>166</v>
      </c>
      <c r="AD14" s="113">
        <f t="shared" si="0"/>
        <v>186</v>
      </c>
      <c r="AE14" s="113">
        <f t="shared" si="0"/>
        <v>206</v>
      </c>
      <c r="AF14" s="113">
        <f t="shared" si="0"/>
        <v>226</v>
      </c>
      <c r="AG14" s="113">
        <f t="shared" si="0"/>
        <v>256</v>
      </c>
      <c r="AH14" s="113">
        <f t="shared" si="0"/>
        <v>296</v>
      </c>
      <c r="AI14" s="113">
        <f t="shared" si="0"/>
        <v>361</v>
      </c>
      <c r="AJ14" s="113">
        <f>T14</f>
        <v>456</v>
      </c>
      <c r="AK14" s="114">
        <f t="shared" ref="AK14" si="1">U14</f>
        <v>561</v>
      </c>
      <c r="AL14" s="115"/>
      <c r="AM14" s="206"/>
    </row>
    <row r="15" spans="1:39">
      <c r="A15" s="78" t="s">
        <v>53</v>
      </c>
      <c r="B15" s="95" t="s">
        <v>54</v>
      </c>
      <c r="C15" s="79">
        <v>1665</v>
      </c>
      <c r="D15" s="80">
        <v>1668</v>
      </c>
      <c r="E15" s="81">
        <v>1656</v>
      </c>
      <c r="F15" s="82">
        <v>309</v>
      </c>
      <c r="G15" s="83">
        <v>346</v>
      </c>
      <c r="H15" s="83">
        <v>352</v>
      </c>
      <c r="I15" s="83">
        <v>388</v>
      </c>
      <c r="J15" s="83">
        <v>851</v>
      </c>
      <c r="K15" s="83">
        <v>1201</v>
      </c>
      <c r="L15" s="83">
        <v>1258</v>
      </c>
      <c r="M15" s="83">
        <v>1404</v>
      </c>
      <c r="N15" s="83">
        <v>1472</v>
      </c>
      <c r="O15" s="83">
        <v>1502</v>
      </c>
      <c r="P15" s="83">
        <v>1579</v>
      </c>
      <c r="Q15" s="83">
        <v>1617</v>
      </c>
      <c r="R15" s="83">
        <v>1615</v>
      </c>
      <c r="S15" s="83">
        <v>1659</v>
      </c>
      <c r="T15" s="83">
        <v>1672</v>
      </c>
      <c r="U15" s="84">
        <v>1657</v>
      </c>
      <c r="V15" s="116">
        <f>(F15-$F15)/(AVERAGE($C15:$E15)-$F15)</f>
        <v>0</v>
      </c>
      <c r="W15" s="117">
        <f t="shared" ref="W15:AK15" si="2">(G15-$F15)/(AVERAGE($C15:$E15)-$F15)</f>
        <v>2.7326440177252585E-2</v>
      </c>
      <c r="X15" s="117">
        <f t="shared" si="2"/>
        <v>3.1757754800590843E-2</v>
      </c>
      <c r="Y15" s="117">
        <f t="shared" si="2"/>
        <v>5.8345642540620385E-2</v>
      </c>
      <c r="Z15" s="117">
        <f t="shared" si="2"/>
        <v>0.40029542097488924</v>
      </c>
      <c r="AA15" s="117">
        <f t="shared" si="2"/>
        <v>0.65878877400295421</v>
      </c>
      <c r="AB15" s="117">
        <f t="shared" si="2"/>
        <v>0.7008862629246676</v>
      </c>
      <c r="AC15" s="117">
        <f t="shared" si="2"/>
        <v>0.80871491875923196</v>
      </c>
      <c r="AD15" s="117">
        <f t="shared" si="2"/>
        <v>0.85893648449039883</v>
      </c>
      <c r="AE15" s="117">
        <f t="shared" si="2"/>
        <v>0.88109305760709011</v>
      </c>
      <c r="AF15" s="117">
        <f t="shared" si="2"/>
        <v>0.93796159527326439</v>
      </c>
      <c r="AG15" s="117">
        <f t="shared" si="2"/>
        <v>0.96602658788773998</v>
      </c>
      <c r="AH15" s="117">
        <f t="shared" si="2"/>
        <v>0.96454948301329391</v>
      </c>
      <c r="AI15" s="117">
        <f t="shared" si="2"/>
        <v>0.99704579025110784</v>
      </c>
      <c r="AJ15" s="117">
        <f t="shared" si="2"/>
        <v>1.0066469719350073</v>
      </c>
      <c r="AK15" s="118">
        <f t="shared" si="2"/>
        <v>0.99556868537666177</v>
      </c>
      <c r="AL15" s="119">
        <v>1</v>
      </c>
      <c r="AM15" s="203">
        <v>100</v>
      </c>
    </row>
    <row r="16" spans="1:39" s="1" customFormat="1" ht="15.75" thickBot="1">
      <c r="A16" s="85" t="s">
        <v>52</v>
      </c>
      <c r="B16" s="96"/>
      <c r="C16" s="85">
        <v>8.91</v>
      </c>
      <c r="D16" s="86">
        <v>8.9</v>
      </c>
      <c r="E16" s="87">
        <v>8.92</v>
      </c>
      <c r="F16" s="88">
        <v>7.27</v>
      </c>
      <c r="G16" s="89">
        <v>7.07</v>
      </c>
      <c r="H16" s="89">
        <v>7</v>
      </c>
      <c r="I16" s="89">
        <v>6.91</v>
      </c>
      <c r="J16" s="89">
        <v>6.83</v>
      </c>
      <c r="K16" s="89">
        <v>6.77</v>
      </c>
      <c r="L16" s="89">
        <v>6.75</v>
      </c>
      <c r="M16" s="89">
        <v>6.8</v>
      </c>
      <c r="N16" s="89">
        <v>6.84</v>
      </c>
      <c r="O16" s="89">
        <v>6.84</v>
      </c>
      <c r="P16" s="89">
        <v>6.91</v>
      </c>
      <c r="Q16" s="89">
        <v>6.89</v>
      </c>
      <c r="R16" s="89">
        <v>6.95</v>
      </c>
      <c r="S16" s="89">
        <v>7.05</v>
      </c>
      <c r="T16" s="89">
        <v>7.1</v>
      </c>
      <c r="U16" s="90">
        <v>7.19</v>
      </c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3"/>
      <c r="AM16" s="204"/>
    </row>
    <row r="17" spans="1:39" s="19" customFormat="1" ht="15.75" thickBot="1">
      <c r="A17" s="22" t="s">
        <v>15</v>
      </c>
      <c r="B17" s="97" t="s">
        <v>16</v>
      </c>
      <c r="C17" s="23">
        <v>210</v>
      </c>
      <c r="D17" s="24">
        <v>410</v>
      </c>
      <c r="E17" s="25">
        <v>600</v>
      </c>
      <c r="F17" s="23">
        <v>17.5</v>
      </c>
      <c r="G17" s="24">
        <v>62.5</v>
      </c>
      <c r="H17" s="24">
        <v>102.5</v>
      </c>
      <c r="I17" s="26">
        <v>122.5</v>
      </c>
      <c r="J17" s="26">
        <v>152.5</v>
      </c>
      <c r="K17" s="26">
        <v>172.5</v>
      </c>
      <c r="L17" s="26">
        <v>212.5</v>
      </c>
      <c r="M17" s="26">
        <v>232.5</v>
      </c>
      <c r="N17" s="26">
        <v>262.5</v>
      </c>
      <c r="O17" s="26">
        <v>282.5</v>
      </c>
      <c r="P17" s="26">
        <v>322.5</v>
      </c>
      <c r="Q17" s="26">
        <v>372.5</v>
      </c>
      <c r="R17" s="26">
        <v>412.5</v>
      </c>
      <c r="S17" s="26">
        <v>472.5</v>
      </c>
      <c r="T17" s="26">
        <v>532.5</v>
      </c>
      <c r="U17" s="27">
        <v>582.5</v>
      </c>
      <c r="V17" s="23">
        <f>F17</f>
        <v>17.5</v>
      </c>
      <c r="W17" s="24">
        <f t="shared" ref="W17:AK17" si="3">G17</f>
        <v>62.5</v>
      </c>
      <c r="X17" s="24">
        <f t="shared" si="3"/>
        <v>102.5</v>
      </c>
      <c r="Y17" s="24">
        <f t="shared" si="3"/>
        <v>122.5</v>
      </c>
      <c r="Z17" s="24">
        <f t="shared" si="3"/>
        <v>152.5</v>
      </c>
      <c r="AA17" s="24">
        <f t="shared" si="3"/>
        <v>172.5</v>
      </c>
      <c r="AB17" s="24">
        <f t="shared" si="3"/>
        <v>212.5</v>
      </c>
      <c r="AC17" s="24">
        <f t="shared" si="3"/>
        <v>232.5</v>
      </c>
      <c r="AD17" s="24">
        <f t="shared" si="3"/>
        <v>262.5</v>
      </c>
      <c r="AE17" s="24">
        <f t="shared" si="3"/>
        <v>282.5</v>
      </c>
      <c r="AF17" s="24">
        <f t="shared" si="3"/>
        <v>322.5</v>
      </c>
      <c r="AG17" s="24">
        <f t="shared" si="3"/>
        <v>372.5</v>
      </c>
      <c r="AH17" s="24">
        <f t="shared" si="3"/>
        <v>412.5</v>
      </c>
      <c r="AI17" s="24">
        <f t="shared" si="3"/>
        <v>472.5</v>
      </c>
      <c r="AJ17" s="24">
        <f t="shared" si="3"/>
        <v>532.5</v>
      </c>
      <c r="AK17" s="25">
        <f t="shared" si="3"/>
        <v>582.5</v>
      </c>
      <c r="AL17" s="124"/>
      <c r="AM17" s="206"/>
    </row>
    <row r="18" spans="1:39" s="19" customFormat="1">
      <c r="A18" s="156" t="s">
        <v>79</v>
      </c>
      <c r="B18" s="98" t="s">
        <v>14</v>
      </c>
      <c r="C18" s="157">
        <v>61263</v>
      </c>
      <c r="D18" s="158">
        <v>64107</v>
      </c>
      <c r="E18" s="159">
        <v>62457.5</v>
      </c>
      <c r="F18" s="171" t="s">
        <v>13</v>
      </c>
      <c r="G18" s="160" t="s">
        <v>13</v>
      </c>
      <c r="H18" s="160">
        <v>7223.1</v>
      </c>
      <c r="I18" s="160">
        <v>28308.2</v>
      </c>
      <c r="J18" s="160">
        <v>45132.800000000003</v>
      </c>
      <c r="K18" s="160">
        <v>50738.400000000001</v>
      </c>
      <c r="L18" s="160">
        <v>57402.6</v>
      </c>
      <c r="M18" s="160">
        <v>62069.4</v>
      </c>
      <c r="N18" s="160">
        <v>58872.800000000003</v>
      </c>
      <c r="O18" s="160">
        <v>60258.9</v>
      </c>
      <c r="P18" s="160">
        <v>62489.8</v>
      </c>
      <c r="Q18" s="160">
        <v>64666.7</v>
      </c>
      <c r="R18" s="160">
        <v>63868.1</v>
      </c>
      <c r="S18" s="160">
        <v>67222</v>
      </c>
      <c r="T18" s="160">
        <v>65389.1</v>
      </c>
      <c r="U18" s="161">
        <v>62498.1</v>
      </c>
      <c r="V18" s="172">
        <f>IF(F18="&lt;5",0,F18/AVERAGE($C18:$E18))</f>
        <v>0</v>
      </c>
      <c r="W18" s="173">
        <f t="shared" ref="W18:AK33" si="4">IF(G18="&lt;5",0,G18/AVERAGE($C18:$E18))</f>
        <v>0</v>
      </c>
      <c r="X18" s="173">
        <f t="shared" si="4"/>
        <v>0.11536809040209768</v>
      </c>
      <c r="Y18" s="173">
        <f t="shared" si="4"/>
        <v>0.45214145958392676</v>
      </c>
      <c r="Z18" s="173">
        <f t="shared" si="4"/>
        <v>0.72086568793174599</v>
      </c>
      <c r="AA18" s="173">
        <f t="shared" si="4"/>
        <v>0.81039890324899178</v>
      </c>
      <c r="AB18" s="173">
        <f t="shared" si="4"/>
        <v>0.91684018580878734</v>
      </c>
      <c r="AC18" s="173">
        <f t="shared" si="4"/>
        <v>0.99137879171047905</v>
      </c>
      <c r="AD18" s="173">
        <f t="shared" si="4"/>
        <v>0.94032237025994603</v>
      </c>
      <c r="AE18" s="173">
        <f t="shared" si="4"/>
        <v>0.96246130092771298</v>
      </c>
      <c r="AF18" s="173">
        <f t="shared" si="4"/>
        <v>0.99809346341723137</v>
      </c>
      <c r="AG18" s="173">
        <f t="shared" si="4"/>
        <v>1.0328631323954161</v>
      </c>
      <c r="AH18" s="173">
        <f t="shared" si="4"/>
        <v>1.0201078116889166</v>
      </c>
      <c r="AI18" s="173">
        <f t="shared" si="4"/>
        <v>1.0736766447937602</v>
      </c>
      <c r="AJ18" s="173">
        <f t="shared" si="4"/>
        <v>1.0444013789248114</v>
      </c>
      <c r="AK18" s="174">
        <f t="shared" si="4"/>
        <v>0.99822603186434367</v>
      </c>
      <c r="AL18" s="162">
        <v>1.04</v>
      </c>
      <c r="AM18" s="210">
        <v>100</v>
      </c>
    </row>
    <row r="19" spans="1:39">
      <c r="A19" s="28" t="s">
        <v>35</v>
      </c>
      <c r="B19" s="98" t="s">
        <v>14</v>
      </c>
      <c r="C19" s="29">
        <v>17962</v>
      </c>
      <c r="D19" s="30">
        <v>18744</v>
      </c>
      <c r="E19" s="31">
        <v>18153.5</v>
      </c>
      <c r="F19" s="32" t="s">
        <v>13</v>
      </c>
      <c r="G19" s="33" t="s">
        <v>13</v>
      </c>
      <c r="H19" s="33">
        <v>1567.4</v>
      </c>
      <c r="I19" s="33">
        <v>6338</v>
      </c>
      <c r="J19" s="33">
        <v>12324.1</v>
      </c>
      <c r="K19" s="33">
        <v>14229.4</v>
      </c>
      <c r="L19" s="33">
        <v>16419.900000000001</v>
      </c>
      <c r="M19" s="33">
        <v>16529.7</v>
      </c>
      <c r="N19" s="33">
        <v>16672.3</v>
      </c>
      <c r="O19" s="33">
        <v>16841.2</v>
      </c>
      <c r="P19" s="33">
        <v>18045.3</v>
      </c>
      <c r="Q19" s="33">
        <v>18292.5</v>
      </c>
      <c r="R19" s="33">
        <v>18517</v>
      </c>
      <c r="S19" s="33">
        <v>18279.099999999999</v>
      </c>
      <c r="T19" s="33">
        <v>19178.400000000001</v>
      </c>
      <c r="U19" s="34">
        <v>18972.099999999999</v>
      </c>
      <c r="V19" s="125">
        <f>IF(F19="&lt;5",0,F19/AVERAGE($C19:$E19))</f>
        <v>0</v>
      </c>
      <c r="W19" s="126">
        <f t="shared" si="4"/>
        <v>0</v>
      </c>
      <c r="X19" s="126">
        <f t="shared" si="4"/>
        <v>8.5713504497853615E-2</v>
      </c>
      <c r="Y19" s="126">
        <f t="shared" si="4"/>
        <v>0.34659448226834005</v>
      </c>
      <c r="Z19" s="126">
        <f t="shared" si="4"/>
        <v>0.67394526016460232</v>
      </c>
      <c r="AA19" s="126">
        <f t="shared" si="4"/>
        <v>0.77813687693106937</v>
      </c>
      <c r="AB19" s="126">
        <f t="shared" si="4"/>
        <v>0.8979246985481093</v>
      </c>
      <c r="AC19" s="126">
        <f t="shared" si="4"/>
        <v>0.90392912804527936</v>
      </c>
      <c r="AD19" s="126">
        <f t="shared" si="4"/>
        <v>0.9117272304705657</v>
      </c>
      <c r="AE19" s="126">
        <f t="shared" si="4"/>
        <v>0.92096355234736016</v>
      </c>
      <c r="AF19" s="126">
        <f t="shared" si="4"/>
        <v>0.986809941760315</v>
      </c>
      <c r="AG19" s="126">
        <f t="shared" si="4"/>
        <v>1.0003281109014848</v>
      </c>
      <c r="AH19" s="126">
        <f t="shared" si="4"/>
        <v>1.0126049271320372</v>
      </c>
      <c r="AI19" s="126">
        <f t="shared" si="4"/>
        <v>0.99959532988816879</v>
      </c>
      <c r="AJ19" s="126">
        <f t="shared" si="4"/>
        <v>1.048773685505701</v>
      </c>
      <c r="AK19" s="127">
        <f t="shared" si="4"/>
        <v>1.0374921390096519</v>
      </c>
      <c r="AL19" s="128">
        <v>1.0900000000000001</v>
      </c>
      <c r="AM19" s="211">
        <v>100</v>
      </c>
    </row>
    <row r="20" spans="1:39">
      <c r="A20" s="28" t="s">
        <v>78</v>
      </c>
      <c r="B20" s="98" t="s">
        <v>14</v>
      </c>
      <c r="C20" s="29">
        <v>24867</v>
      </c>
      <c r="D20" s="30">
        <v>25883</v>
      </c>
      <c r="E20" s="31">
        <v>24975.5</v>
      </c>
      <c r="F20" s="32" t="s">
        <v>13</v>
      </c>
      <c r="G20" s="33" t="s">
        <v>13</v>
      </c>
      <c r="H20" s="33">
        <v>2247.6999999999998</v>
      </c>
      <c r="I20" s="33">
        <v>8788.7999999999993</v>
      </c>
      <c r="J20" s="33">
        <v>17176.5</v>
      </c>
      <c r="K20" s="33">
        <v>19804.599999999999</v>
      </c>
      <c r="L20" s="33">
        <v>22965.8</v>
      </c>
      <c r="M20" s="33">
        <v>22818.5</v>
      </c>
      <c r="N20" s="33">
        <v>23482.400000000001</v>
      </c>
      <c r="O20" s="33">
        <v>23523.7</v>
      </c>
      <c r="P20" s="33">
        <v>25130.3</v>
      </c>
      <c r="Q20" s="33">
        <v>25289.7</v>
      </c>
      <c r="R20" s="33">
        <v>25882.7</v>
      </c>
      <c r="S20" s="33">
        <v>25220.9</v>
      </c>
      <c r="T20" s="33">
        <v>26815.200000000001</v>
      </c>
      <c r="U20" s="34">
        <v>26649.4</v>
      </c>
      <c r="V20" s="125">
        <f t="shared" ref="V20:V33" si="5">IF(F20="&lt;5",0,F20/AVERAGE($C20:$E20))</f>
        <v>0</v>
      </c>
      <c r="W20" s="126">
        <f t="shared" si="4"/>
        <v>0</v>
      </c>
      <c r="X20" s="126">
        <f t="shared" si="4"/>
        <v>8.9046622339898712E-2</v>
      </c>
      <c r="Y20" s="126">
        <f t="shared" si="4"/>
        <v>0.34818390106371039</v>
      </c>
      <c r="Z20" s="126">
        <f t="shared" si="4"/>
        <v>0.68047751417950364</v>
      </c>
      <c r="AA20" s="126">
        <f t="shared" si="4"/>
        <v>0.78459435725086002</v>
      </c>
      <c r="AB20" s="126">
        <f t="shared" si="4"/>
        <v>0.90983090240407793</v>
      </c>
      <c r="AC20" s="126">
        <f t="shared" si="4"/>
        <v>0.90399535163188094</v>
      </c>
      <c r="AD20" s="126">
        <f t="shared" si="4"/>
        <v>0.93029692771919636</v>
      </c>
      <c r="AE20" s="126">
        <f t="shared" si="4"/>
        <v>0.93193310047474109</v>
      </c>
      <c r="AF20" s="126">
        <f t="shared" si="4"/>
        <v>0.99558140916864202</v>
      </c>
      <c r="AG20" s="126">
        <f t="shared" si="4"/>
        <v>1.0018963229031173</v>
      </c>
      <c r="AH20" s="126">
        <f t="shared" si="4"/>
        <v>1.0253890697321246</v>
      </c>
      <c r="AI20" s="126">
        <f t="shared" si="4"/>
        <v>0.99917068886966753</v>
      </c>
      <c r="AJ20" s="126">
        <f t="shared" si="4"/>
        <v>1.0623317112465418</v>
      </c>
      <c r="AK20" s="127">
        <f t="shared" si="4"/>
        <v>1.055763250160118</v>
      </c>
      <c r="AL20" s="128">
        <v>1.0900000000000001</v>
      </c>
      <c r="AM20" s="211">
        <v>100</v>
      </c>
    </row>
    <row r="21" spans="1:39">
      <c r="A21" s="28" t="s">
        <v>36</v>
      </c>
      <c r="B21" s="98" t="s">
        <v>14</v>
      </c>
      <c r="C21" s="29">
        <v>21083</v>
      </c>
      <c r="D21" s="30">
        <v>21885</v>
      </c>
      <c r="E21" s="31">
        <v>21113</v>
      </c>
      <c r="F21" s="32" t="s">
        <v>13</v>
      </c>
      <c r="G21" s="33" t="s">
        <v>13</v>
      </c>
      <c r="H21" s="33">
        <v>1810.6</v>
      </c>
      <c r="I21" s="33">
        <v>7280.7</v>
      </c>
      <c r="J21" s="33">
        <v>14411.8</v>
      </c>
      <c r="K21" s="33">
        <v>16630.099999999999</v>
      </c>
      <c r="L21" s="33">
        <v>19179.7</v>
      </c>
      <c r="M21" s="33">
        <v>19279.599999999999</v>
      </c>
      <c r="N21" s="33">
        <v>19758.5</v>
      </c>
      <c r="O21" s="33">
        <v>19856.2</v>
      </c>
      <c r="P21" s="33">
        <v>21149</v>
      </c>
      <c r="Q21" s="33">
        <v>21286.799999999999</v>
      </c>
      <c r="R21" s="33">
        <v>21859.7</v>
      </c>
      <c r="S21" s="33">
        <v>21394.799999999999</v>
      </c>
      <c r="T21" s="33">
        <v>22647.4</v>
      </c>
      <c r="U21" s="34">
        <v>22477.5</v>
      </c>
      <c r="V21" s="125">
        <f t="shared" si="5"/>
        <v>0</v>
      </c>
      <c r="W21" s="126">
        <f t="shared" si="4"/>
        <v>0</v>
      </c>
      <c r="X21" s="126">
        <f t="shared" si="4"/>
        <v>8.4764594809693977E-2</v>
      </c>
      <c r="Y21" s="126">
        <f t="shared" si="4"/>
        <v>0.34085142241850158</v>
      </c>
      <c r="Z21" s="126">
        <f t="shared" si="4"/>
        <v>0.67469920881384493</v>
      </c>
      <c r="AA21" s="126">
        <f t="shared" si="4"/>
        <v>0.77855058441659775</v>
      </c>
      <c r="AB21" s="126">
        <f t="shared" si="4"/>
        <v>0.89791201760272166</v>
      </c>
      <c r="AC21" s="126">
        <f t="shared" si="4"/>
        <v>0.90258891090963</v>
      </c>
      <c r="AD21" s="126">
        <f t="shared" si="4"/>
        <v>0.92500897301852347</v>
      </c>
      <c r="AE21" s="126">
        <f t="shared" si="4"/>
        <v>0.92958287167803255</v>
      </c>
      <c r="AF21" s="126">
        <f t="shared" si="4"/>
        <v>0.99010627174981669</v>
      </c>
      <c r="AG21" s="126">
        <f t="shared" si="4"/>
        <v>0.99655748193692362</v>
      </c>
      <c r="AH21" s="126">
        <f t="shared" si="4"/>
        <v>1.0233782244346998</v>
      </c>
      <c r="AI21" s="126">
        <f t="shared" si="4"/>
        <v>1.0016135828092572</v>
      </c>
      <c r="AJ21" s="126">
        <f t="shared" si="4"/>
        <v>1.0602549897785616</v>
      </c>
      <c r="AK21" s="127">
        <f t="shared" si="4"/>
        <v>1.0523009940543999</v>
      </c>
      <c r="AL21" s="128">
        <v>1.0900000000000001</v>
      </c>
      <c r="AM21" s="211">
        <v>100</v>
      </c>
    </row>
    <row r="22" spans="1:39">
      <c r="A22" s="28" t="s">
        <v>37</v>
      </c>
      <c r="B22" s="98" t="s">
        <v>14</v>
      </c>
      <c r="C22" s="29">
        <v>811</v>
      </c>
      <c r="D22" s="30">
        <v>847.5</v>
      </c>
      <c r="E22" s="31">
        <v>811</v>
      </c>
      <c r="F22" s="32" t="s">
        <v>13</v>
      </c>
      <c r="G22" s="33" t="s">
        <v>13</v>
      </c>
      <c r="H22" s="33">
        <v>51.6</v>
      </c>
      <c r="I22" s="33">
        <v>241.3</v>
      </c>
      <c r="J22" s="33">
        <v>519.5</v>
      </c>
      <c r="K22" s="33">
        <v>614.29999999999995</v>
      </c>
      <c r="L22" s="33">
        <v>732.3</v>
      </c>
      <c r="M22" s="33">
        <v>706</v>
      </c>
      <c r="N22" s="33">
        <v>748.2</v>
      </c>
      <c r="O22" s="33">
        <v>742.9</v>
      </c>
      <c r="P22" s="33">
        <v>816.6</v>
      </c>
      <c r="Q22" s="33">
        <v>828.8</v>
      </c>
      <c r="R22" s="33">
        <v>853</v>
      </c>
      <c r="S22" s="33">
        <v>816.1</v>
      </c>
      <c r="T22" s="33">
        <v>897.8</v>
      </c>
      <c r="U22" s="34">
        <v>908.3</v>
      </c>
      <c r="V22" s="125">
        <f t="shared" si="5"/>
        <v>0</v>
      </c>
      <c r="W22" s="126">
        <f t="shared" si="4"/>
        <v>0</v>
      </c>
      <c r="X22" s="126">
        <f t="shared" si="4"/>
        <v>6.2684753998785189E-2</v>
      </c>
      <c r="Y22" s="126">
        <f t="shared" si="4"/>
        <v>0.29313626240129581</v>
      </c>
      <c r="Z22" s="126">
        <f t="shared" si="4"/>
        <v>0.63109941283660664</v>
      </c>
      <c r="AA22" s="126">
        <f t="shared" si="4"/>
        <v>0.74626442599716536</v>
      </c>
      <c r="AB22" s="126">
        <f t="shared" si="4"/>
        <v>0.88961328204089896</v>
      </c>
      <c r="AC22" s="126">
        <f t="shared" si="4"/>
        <v>0.85766349463454139</v>
      </c>
      <c r="AD22" s="126">
        <f t="shared" si="4"/>
        <v>0.9089289329823852</v>
      </c>
      <c r="AE22" s="126">
        <f t="shared" si="4"/>
        <v>0.90249038266855641</v>
      </c>
      <c r="AF22" s="126">
        <f t="shared" si="4"/>
        <v>0.99202267665519339</v>
      </c>
      <c r="AG22" s="126">
        <f t="shared" si="4"/>
        <v>1.0068434905851387</v>
      </c>
      <c r="AH22" s="126">
        <f t="shared" si="4"/>
        <v>1.0362421542822433</v>
      </c>
      <c r="AI22" s="126">
        <f t="shared" si="4"/>
        <v>0.99141526624822851</v>
      </c>
      <c r="AJ22" s="126">
        <f t="shared" si="4"/>
        <v>1.0906661267463049</v>
      </c>
      <c r="AK22" s="127">
        <f t="shared" si="4"/>
        <v>1.1034217452925694</v>
      </c>
      <c r="AL22" s="128">
        <v>1.1399999999999999</v>
      </c>
      <c r="AM22" s="211">
        <v>100</v>
      </c>
    </row>
    <row r="23" spans="1:39">
      <c r="A23" s="28" t="s">
        <v>38</v>
      </c>
      <c r="B23" s="98" t="s">
        <v>14</v>
      </c>
      <c r="C23" s="29">
        <v>2436.5</v>
      </c>
      <c r="D23" s="30">
        <v>2727.5</v>
      </c>
      <c r="E23" s="31">
        <v>2613.5</v>
      </c>
      <c r="F23" s="32" t="s">
        <v>13</v>
      </c>
      <c r="G23" s="33" t="s">
        <v>13</v>
      </c>
      <c r="H23" s="33">
        <v>140.1</v>
      </c>
      <c r="I23" s="33">
        <v>655.1</v>
      </c>
      <c r="J23" s="33">
        <v>1482.7</v>
      </c>
      <c r="K23" s="33">
        <v>1811.5</v>
      </c>
      <c r="L23" s="33">
        <v>2194.1999999999998</v>
      </c>
      <c r="M23" s="33">
        <v>2112.1</v>
      </c>
      <c r="N23" s="33">
        <v>2261.8000000000002</v>
      </c>
      <c r="O23" s="33">
        <v>2257</v>
      </c>
      <c r="P23" s="33">
        <v>2516.3000000000002</v>
      </c>
      <c r="Q23" s="33">
        <v>2561.9</v>
      </c>
      <c r="R23" s="33">
        <v>2646.3</v>
      </c>
      <c r="S23" s="33">
        <v>2551.1</v>
      </c>
      <c r="T23" s="33">
        <v>2837.9</v>
      </c>
      <c r="U23" s="34">
        <v>2915.8</v>
      </c>
      <c r="V23" s="125">
        <f t="shared" si="5"/>
        <v>0</v>
      </c>
      <c r="W23" s="126">
        <f t="shared" si="4"/>
        <v>0</v>
      </c>
      <c r="X23" s="126">
        <f t="shared" si="4"/>
        <v>5.4040501446480232E-2</v>
      </c>
      <c r="Y23" s="126">
        <f t="shared" si="4"/>
        <v>0.25269045323047251</v>
      </c>
      <c r="Z23" s="126">
        <f t="shared" si="4"/>
        <v>0.57191899710703953</v>
      </c>
      <c r="AA23" s="126">
        <f t="shared" si="4"/>
        <v>0.69874638379942144</v>
      </c>
      <c r="AB23" s="126">
        <f t="shared" si="4"/>
        <v>0.84636451301832205</v>
      </c>
      <c r="AC23" s="126">
        <f t="shared" si="4"/>
        <v>0.81469623915139822</v>
      </c>
      <c r="AD23" s="126">
        <f t="shared" si="4"/>
        <v>0.8724397299903569</v>
      </c>
      <c r="AE23" s="126">
        <f t="shared" si="4"/>
        <v>0.87058823529411766</v>
      </c>
      <c r="AF23" s="126">
        <f t="shared" si="4"/>
        <v>0.97060752169720355</v>
      </c>
      <c r="AG23" s="126">
        <f t="shared" si="4"/>
        <v>0.9881967213114754</v>
      </c>
      <c r="AH23" s="126">
        <f t="shared" si="4"/>
        <v>1.0207521697203472</v>
      </c>
      <c r="AI23" s="126">
        <f t="shared" si="4"/>
        <v>0.9840308582449373</v>
      </c>
      <c r="AJ23" s="126">
        <f t="shared" si="4"/>
        <v>1.0946576663452265</v>
      </c>
      <c r="AK23" s="127">
        <f t="shared" si="4"/>
        <v>1.1247058823529412</v>
      </c>
      <c r="AL23" s="128">
        <v>1.2</v>
      </c>
      <c r="AM23" s="211">
        <v>100</v>
      </c>
    </row>
    <row r="24" spans="1:39">
      <c r="A24" s="28" t="s">
        <v>39</v>
      </c>
      <c r="B24" s="98" t="s">
        <v>14</v>
      </c>
      <c r="C24" s="29">
        <v>1280</v>
      </c>
      <c r="D24" s="30">
        <v>1338</v>
      </c>
      <c r="E24" s="31">
        <v>1272</v>
      </c>
      <c r="F24" s="32" t="s">
        <v>13</v>
      </c>
      <c r="G24" s="33" t="s">
        <v>13</v>
      </c>
      <c r="H24" s="33">
        <v>84.5</v>
      </c>
      <c r="I24" s="33">
        <v>394.4</v>
      </c>
      <c r="J24" s="33">
        <v>837.7</v>
      </c>
      <c r="K24" s="33">
        <v>984.2</v>
      </c>
      <c r="L24" s="33">
        <v>1163.4000000000001</v>
      </c>
      <c r="M24" s="33">
        <v>1123</v>
      </c>
      <c r="N24" s="33">
        <v>1174.9000000000001</v>
      </c>
      <c r="O24" s="33">
        <v>1165.3</v>
      </c>
      <c r="P24" s="33">
        <v>1278.7</v>
      </c>
      <c r="Q24" s="33">
        <v>1297.9000000000001</v>
      </c>
      <c r="R24" s="33">
        <v>1323.8</v>
      </c>
      <c r="S24" s="33">
        <v>1274.8</v>
      </c>
      <c r="T24" s="33">
        <v>1391.1</v>
      </c>
      <c r="U24" s="34">
        <v>1416.5</v>
      </c>
      <c r="V24" s="125">
        <f t="shared" si="5"/>
        <v>0</v>
      </c>
      <c r="W24" s="126">
        <f t="shared" si="4"/>
        <v>0</v>
      </c>
      <c r="X24" s="126">
        <f t="shared" si="4"/>
        <v>6.5167095115681237E-2</v>
      </c>
      <c r="Y24" s="126">
        <f t="shared" si="4"/>
        <v>0.30416452442159381</v>
      </c>
      <c r="Z24" s="126">
        <f t="shared" si="4"/>
        <v>0.6460411311053984</v>
      </c>
      <c r="AA24" s="126">
        <f t="shared" si="4"/>
        <v>0.75902313624678663</v>
      </c>
      <c r="AB24" s="126">
        <f t="shared" si="4"/>
        <v>0.89722365038560414</v>
      </c>
      <c r="AC24" s="126">
        <f t="shared" si="4"/>
        <v>0.86606683804627249</v>
      </c>
      <c r="AD24" s="126">
        <f t="shared" si="4"/>
        <v>0.90609254498714653</v>
      </c>
      <c r="AE24" s="126">
        <f t="shared" si="4"/>
        <v>0.89868894601542404</v>
      </c>
      <c r="AF24" s="126">
        <f t="shared" si="4"/>
        <v>0.98614395886889461</v>
      </c>
      <c r="AG24" s="126">
        <f t="shared" si="4"/>
        <v>1.0009511568123393</v>
      </c>
      <c r="AH24" s="126">
        <f t="shared" si="4"/>
        <v>1.0209254498714653</v>
      </c>
      <c r="AI24" s="126">
        <f t="shared" si="4"/>
        <v>0.98313624678663225</v>
      </c>
      <c r="AJ24" s="126">
        <f t="shared" si="4"/>
        <v>1.0728277634961438</v>
      </c>
      <c r="AK24" s="127">
        <f t="shared" si="4"/>
        <v>1.0924164524421593</v>
      </c>
      <c r="AL24" s="128">
        <v>1.1499999999999999</v>
      </c>
      <c r="AM24" s="211">
        <v>100</v>
      </c>
    </row>
    <row r="25" spans="1:39">
      <c r="A25" s="28" t="s">
        <v>40</v>
      </c>
      <c r="B25" s="98" t="s">
        <v>14</v>
      </c>
      <c r="C25" s="29">
        <v>370</v>
      </c>
      <c r="D25" s="30">
        <v>376</v>
      </c>
      <c r="E25" s="31">
        <v>363.5</v>
      </c>
      <c r="F25" s="32" t="s">
        <v>13</v>
      </c>
      <c r="G25" s="33" t="s">
        <v>13</v>
      </c>
      <c r="H25" s="33">
        <v>27</v>
      </c>
      <c r="I25" s="33">
        <v>121.3</v>
      </c>
      <c r="J25" s="33">
        <v>248.5</v>
      </c>
      <c r="K25" s="33">
        <v>296.5</v>
      </c>
      <c r="L25" s="33">
        <v>346</v>
      </c>
      <c r="M25" s="33">
        <v>332.9</v>
      </c>
      <c r="N25" s="33">
        <v>338.5</v>
      </c>
      <c r="O25" s="33">
        <v>335.3</v>
      </c>
      <c r="P25" s="33">
        <v>367</v>
      </c>
      <c r="Q25" s="33">
        <v>373.7</v>
      </c>
      <c r="R25" s="33">
        <v>382.1</v>
      </c>
      <c r="S25" s="33">
        <v>360.7</v>
      </c>
      <c r="T25" s="33">
        <v>396.3</v>
      </c>
      <c r="U25" s="34">
        <v>395.1</v>
      </c>
      <c r="V25" s="125">
        <f t="shared" si="5"/>
        <v>0</v>
      </c>
      <c r="W25" s="126">
        <f t="shared" si="4"/>
        <v>0</v>
      </c>
      <c r="X25" s="126">
        <f t="shared" si="4"/>
        <v>7.3005858494817485E-2</v>
      </c>
      <c r="Y25" s="126">
        <f t="shared" si="4"/>
        <v>0.32798557908968007</v>
      </c>
      <c r="Z25" s="126">
        <f t="shared" si="4"/>
        <v>0.67192429022082023</v>
      </c>
      <c r="AA25" s="126">
        <f t="shared" si="4"/>
        <v>0.80171248310049581</v>
      </c>
      <c r="AB25" s="126">
        <f t="shared" si="4"/>
        <v>0.93555655700766116</v>
      </c>
      <c r="AC25" s="126">
        <f t="shared" si="4"/>
        <v>0.90013519603424963</v>
      </c>
      <c r="AD25" s="126">
        <f t="shared" si="4"/>
        <v>0.91527715187021186</v>
      </c>
      <c r="AE25" s="126">
        <f t="shared" si="4"/>
        <v>0.90662460567823355</v>
      </c>
      <c r="AF25" s="126">
        <f t="shared" si="4"/>
        <v>0.99233889139251918</v>
      </c>
      <c r="AG25" s="126">
        <f t="shared" si="4"/>
        <v>1.010455159981974</v>
      </c>
      <c r="AH25" s="126">
        <f t="shared" si="4"/>
        <v>1.0331680937359171</v>
      </c>
      <c r="AI25" s="126">
        <f t="shared" si="4"/>
        <v>0.97530419107706179</v>
      </c>
      <c r="AJ25" s="126">
        <f t="shared" si="4"/>
        <v>1.0715637674628211</v>
      </c>
      <c r="AK25" s="127">
        <f t="shared" si="4"/>
        <v>1.0683190626408292</v>
      </c>
      <c r="AL25" s="128">
        <v>1.0900000000000001</v>
      </c>
      <c r="AM25" s="211">
        <v>100</v>
      </c>
    </row>
    <row r="26" spans="1:39">
      <c r="A26" s="28" t="s">
        <v>41</v>
      </c>
      <c r="B26" s="98" t="s">
        <v>14</v>
      </c>
      <c r="C26" s="29">
        <v>862.5</v>
      </c>
      <c r="D26" s="30">
        <v>899</v>
      </c>
      <c r="E26" s="31">
        <v>859.5</v>
      </c>
      <c r="F26" s="32" t="s">
        <v>13</v>
      </c>
      <c r="G26" s="33" t="s">
        <v>13</v>
      </c>
      <c r="H26" s="33">
        <v>56.4</v>
      </c>
      <c r="I26" s="33">
        <v>267.3</v>
      </c>
      <c r="J26" s="33">
        <v>548.9</v>
      </c>
      <c r="K26" s="33">
        <v>646.9</v>
      </c>
      <c r="L26" s="33">
        <v>775.8</v>
      </c>
      <c r="M26" s="33">
        <v>758.6</v>
      </c>
      <c r="N26" s="33">
        <v>794.1</v>
      </c>
      <c r="O26" s="33">
        <v>789.1</v>
      </c>
      <c r="P26" s="33">
        <v>866</v>
      </c>
      <c r="Q26" s="33">
        <v>872.6</v>
      </c>
      <c r="R26" s="33">
        <v>899.7</v>
      </c>
      <c r="S26" s="33">
        <v>870.4</v>
      </c>
      <c r="T26" s="33">
        <v>942.4</v>
      </c>
      <c r="U26" s="34">
        <v>960.6</v>
      </c>
      <c r="V26" s="125">
        <f t="shared" si="5"/>
        <v>0</v>
      </c>
      <c r="W26" s="126">
        <f t="shared" si="4"/>
        <v>0</v>
      </c>
      <c r="X26" s="126">
        <f t="shared" si="4"/>
        <v>6.4555513162914913E-2</v>
      </c>
      <c r="Y26" s="126">
        <f t="shared" si="4"/>
        <v>0.30595192674551702</v>
      </c>
      <c r="Z26" s="126">
        <f t="shared" si="4"/>
        <v>0.62827165204120561</v>
      </c>
      <c r="AA26" s="126">
        <f t="shared" si="4"/>
        <v>0.7404425791682564</v>
      </c>
      <c r="AB26" s="126">
        <f t="shared" si="4"/>
        <v>0.88798168637924457</v>
      </c>
      <c r="AC26" s="126">
        <f t="shared" si="4"/>
        <v>0.86829454406715001</v>
      </c>
      <c r="AD26" s="126">
        <f t="shared" si="4"/>
        <v>0.90892789011827557</v>
      </c>
      <c r="AE26" s="126">
        <f t="shared" si="4"/>
        <v>0.90320488363220153</v>
      </c>
      <c r="AF26" s="126">
        <f t="shared" si="4"/>
        <v>0.99122472338801992</v>
      </c>
      <c r="AG26" s="126">
        <f t="shared" si="4"/>
        <v>0.99877909194963765</v>
      </c>
      <c r="AH26" s="126">
        <f t="shared" si="4"/>
        <v>1.0297977871041588</v>
      </c>
      <c r="AI26" s="126">
        <f t="shared" si="4"/>
        <v>0.996260969095765</v>
      </c>
      <c r="AJ26" s="126">
        <f t="shared" si="4"/>
        <v>1.0786722624952307</v>
      </c>
      <c r="AK26" s="127">
        <f t="shared" si="4"/>
        <v>1.0995040061045402</v>
      </c>
      <c r="AL26" s="128">
        <v>1.1399999999999999</v>
      </c>
      <c r="AM26" s="211">
        <v>100</v>
      </c>
    </row>
    <row r="27" spans="1:39">
      <c r="A27" s="28" t="s">
        <v>42</v>
      </c>
      <c r="B27" s="98" t="s">
        <v>14</v>
      </c>
      <c r="C27" s="29">
        <v>1581.5</v>
      </c>
      <c r="D27" s="30">
        <v>1650.5</v>
      </c>
      <c r="E27" s="31">
        <v>1606</v>
      </c>
      <c r="F27" s="32" t="s">
        <v>13</v>
      </c>
      <c r="G27" s="33" t="s">
        <v>13</v>
      </c>
      <c r="H27" s="33">
        <v>107.3</v>
      </c>
      <c r="I27" s="33">
        <v>470.9</v>
      </c>
      <c r="J27" s="33">
        <v>1042.5999999999999</v>
      </c>
      <c r="K27" s="33">
        <v>1222.5999999999999</v>
      </c>
      <c r="L27" s="33">
        <v>1498.6</v>
      </c>
      <c r="M27" s="33">
        <v>1458</v>
      </c>
      <c r="N27" s="33">
        <v>1499.8</v>
      </c>
      <c r="O27" s="33">
        <v>1456.8</v>
      </c>
      <c r="P27" s="33">
        <v>1717.9</v>
      </c>
      <c r="Q27" s="33">
        <v>1682.8</v>
      </c>
      <c r="R27" s="33">
        <v>1679.8</v>
      </c>
      <c r="S27" s="33">
        <v>1687.5</v>
      </c>
      <c r="T27" s="33">
        <v>1952.2</v>
      </c>
      <c r="U27" s="34">
        <v>1947.4</v>
      </c>
      <c r="V27" s="125">
        <f t="shared" si="5"/>
        <v>0</v>
      </c>
      <c r="W27" s="126">
        <f t="shared" si="4"/>
        <v>0</v>
      </c>
      <c r="X27" s="126">
        <f t="shared" si="4"/>
        <v>6.6535758577924764E-2</v>
      </c>
      <c r="Y27" s="126">
        <f t="shared" si="4"/>
        <v>0.29200082678792888</v>
      </c>
      <c r="Z27" s="126">
        <f t="shared" si="4"/>
        <v>0.64650682100041335</v>
      </c>
      <c r="AA27" s="126">
        <f t="shared" si="4"/>
        <v>0.75812319140140549</v>
      </c>
      <c r="AB27" s="126">
        <f t="shared" si="4"/>
        <v>0.92926829268292677</v>
      </c>
      <c r="AC27" s="126">
        <f t="shared" si="4"/>
        <v>0.90409260024803628</v>
      </c>
      <c r="AD27" s="126">
        <f t="shared" si="4"/>
        <v>0.93001240181893341</v>
      </c>
      <c r="AE27" s="126">
        <f t="shared" si="4"/>
        <v>0.90334849111202964</v>
      </c>
      <c r="AF27" s="126">
        <f t="shared" si="4"/>
        <v>1.0652542372881355</v>
      </c>
      <c r="AG27" s="126">
        <f t="shared" si="4"/>
        <v>1.0434890450599421</v>
      </c>
      <c r="AH27" s="126">
        <f t="shared" si="4"/>
        <v>1.0416287722199256</v>
      </c>
      <c r="AI27" s="126">
        <f t="shared" si="4"/>
        <v>1.0464034725093012</v>
      </c>
      <c r="AJ27" s="126">
        <f t="shared" si="4"/>
        <v>1.210541546093427</v>
      </c>
      <c r="AK27" s="127">
        <f t="shared" si="4"/>
        <v>1.2075651095494007</v>
      </c>
      <c r="AL27" s="128">
        <v>1.1399999999999999</v>
      </c>
      <c r="AM27" s="211">
        <v>100</v>
      </c>
    </row>
    <row r="28" spans="1:39">
      <c r="A28" s="28" t="s">
        <v>43</v>
      </c>
      <c r="B28" s="98" t="s">
        <v>14</v>
      </c>
      <c r="C28" s="29">
        <v>102.5</v>
      </c>
      <c r="D28" s="30">
        <v>103.5</v>
      </c>
      <c r="E28" s="31">
        <v>96.5</v>
      </c>
      <c r="F28" s="32" t="s">
        <v>13</v>
      </c>
      <c r="G28" s="33" t="s">
        <v>13</v>
      </c>
      <c r="H28" s="33" t="s">
        <v>13</v>
      </c>
      <c r="I28" s="33" t="s">
        <v>13</v>
      </c>
      <c r="J28" s="33">
        <v>70.5</v>
      </c>
      <c r="K28" s="33">
        <v>80.400000000000006</v>
      </c>
      <c r="L28" s="33">
        <v>90.3</v>
      </c>
      <c r="M28" s="33">
        <v>90.8</v>
      </c>
      <c r="N28" s="33">
        <v>94.7</v>
      </c>
      <c r="O28" s="33">
        <v>90.3</v>
      </c>
      <c r="P28" s="33">
        <v>102.9</v>
      </c>
      <c r="Q28" s="33">
        <v>102.9</v>
      </c>
      <c r="R28" s="33">
        <v>105.7</v>
      </c>
      <c r="S28" s="33">
        <v>104.6</v>
      </c>
      <c r="T28" s="33">
        <v>112.3</v>
      </c>
      <c r="U28" s="34">
        <v>115</v>
      </c>
      <c r="V28" s="125">
        <f t="shared" si="5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0.69917355371900825</v>
      </c>
      <c r="AA28" s="126">
        <f t="shared" si="4"/>
        <v>0.7973553719008265</v>
      </c>
      <c r="AB28" s="126">
        <f t="shared" si="4"/>
        <v>0.89553719008264465</v>
      </c>
      <c r="AC28" s="126">
        <f t="shared" si="4"/>
        <v>0.90049586776859503</v>
      </c>
      <c r="AD28" s="126">
        <f t="shared" si="4"/>
        <v>0.93917355371900835</v>
      </c>
      <c r="AE28" s="126">
        <f t="shared" si="4"/>
        <v>0.89553719008264465</v>
      </c>
      <c r="AF28" s="126">
        <f t="shared" si="4"/>
        <v>1.0204958677685951</v>
      </c>
      <c r="AG28" s="126">
        <f t="shared" si="4"/>
        <v>1.0204958677685951</v>
      </c>
      <c r="AH28" s="126">
        <f t="shared" si="4"/>
        <v>1.0482644628099174</v>
      </c>
      <c r="AI28" s="126">
        <f t="shared" si="4"/>
        <v>1.0373553719008264</v>
      </c>
      <c r="AJ28" s="126">
        <f t="shared" si="4"/>
        <v>1.1137190082644628</v>
      </c>
      <c r="AK28" s="127">
        <f t="shared" si="4"/>
        <v>1.140495867768595</v>
      </c>
      <c r="AL28" s="128">
        <v>1.06</v>
      </c>
      <c r="AM28" s="211">
        <v>100</v>
      </c>
    </row>
    <row r="29" spans="1:39">
      <c r="A29" s="28" t="s">
        <v>80</v>
      </c>
      <c r="B29" s="98" t="s">
        <v>14</v>
      </c>
      <c r="C29" s="29">
        <v>62</v>
      </c>
      <c r="D29" s="30">
        <v>61.5</v>
      </c>
      <c r="E29" s="31">
        <v>59</v>
      </c>
      <c r="F29" s="32" t="s">
        <v>13</v>
      </c>
      <c r="G29" s="33" t="s">
        <v>13</v>
      </c>
      <c r="H29" s="33" t="s">
        <v>13</v>
      </c>
      <c r="I29" s="33" t="s">
        <v>13</v>
      </c>
      <c r="J29" s="33" t="s">
        <v>13</v>
      </c>
      <c r="K29" s="33" t="s">
        <v>13</v>
      </c>
      <c r="L29" s="33">
        <v>57.1</v>
      </c>
      <c r="M29" s="33">
        <v>57.6</v>
      </c>
      <c r="N29" s="33">
        <v>57.1</v>
      </c>
      <c r="O29" s="33">
        <v>59.1</v>
      </c>
      <c r="P29" s="33">
        <v>61.1</v>
      </c>
      <c r="Q29" s="33">
        <v>62.1</v>
      </c>
      <c r="R29" s="33">
        <v>62.1</v>
      </c>
      <c r="S29" s="33">
        <v>60.1</v>
      </c>
      <c r="T29" s="33">
        <v>69</v>
      </c>
      <c r="U29" s="34">
        <v>67.5</v>
      </c>
      <c r="V29" s="125">
        <f t="shared" si="5"/>
        <v>0</v>
      </c>
      <c r="W29" s="126">
        <f t="shared" si="4"/>
        <v>0</v>
      </c>
      <c r="X29" s="126">
        <f t="shared" si="4"/>
        <v>0</v>
      </c>
      <c r="Y29" s="126">
        <f t="shared" si="4"/>
        <v>0</v>
      </c>
      <c r="Z29" s="126">
        <f t="shared" si="4"/>
        <v>0</v>
      </c>
      <c r="AA29" s="126">
        <f t="shared" si="4"/>
        <v>0</v>
      </c>
      <c r="AB29" s="126">
        <f t="shared" si="4"/>
        <v>0.93863013698630138</v>
      </c>
      <c r="AC29" s="126">
        <f t="shared" si="4"/>
        <v>0.94684931506849312</v>
      </c>
      <c r="AD29" s="126">
        <f t="shared" si="4"/>
        <v>0.93863013698630138</v>
      </c>
      <c r="AE29" s="126">
        <f t="shared" si="4"/>
        <v>0.97150684931506848</v>
      </c>
      <c r="AF29" s="126">
        <f t="shared" si="4"/>
        <v>1.0043835616438357</v>
      </c>
      <c r="AG29" s="126">
        <f t="shared" si="4"/>
        <v>1.0208219178082192</v>
      </c>
      <c r="AH29" s="126">
        <f t="shared" si="4"/>
        <v>1.0208219178082192</v>
      </c>
      <c r="AI29" s="126">
        <f t="shared" si="4"/>
        <v>0.98794520547945208</v>
      </c>
      <c r="AJ29" s="126">
        <f t="shared" si="4"/>
        <v>1.1342465753424658</v>
      </c>
      <c r="AK29" s="127">
        <f t="shared" si="4"/>
        <v>1.1095890410958904</v>
      </c>
      <c r="AL29" s="128">
        <v>1.08</v>
      </c>
      <c r="AM29" s="211">
        <v>100</v>
      </c>
    </row>
    <row r="30" spans="1:39">
      <c r="A30" s="28" t="s">
        <v>44</v>
      </c>
      <c r="B30" s="98" t="s">
        <v>14</v>
      </c>
      <c r="C30" s="29">
        <v>100.5</v>
      </c>
      <c r="D30" s="30">
        <v>105.5</v>
      </c>
      <c r="E30" s="31">
        <v>102</v>
      </c>
      <c r="F30" s="32" t="s">
        <v>13</v>
      </c>
      <c r="G30" s="33" t="s">
        <v>13</v>
      </c>
      <c r="H30" s="33">
        <v>10</v>
      </c>
      <c r="I30" s="33">
        <v>51</v>
      </c>
      <c r="J30" s="33">
        <v>74</v>
      </c>
      <c r="K30" s="33">
        <v>82.2</v>
      </c>
      <c r="L30" s="33">
        <v>94.8</v>
      </c>
      <c r="M30" s="33">
        <v>93.2</v>
      </c>
      <c r="N30" s="33">
        <v>95.4</v>
      </c>
      <c r="O30" s="33">
        <v>95.4</v>
      </c>
      <c r="P30" s="33">
        <v>102.5</v>
      </c>
      <c r="Q30" s="33">
        <v>105.3</v>
      </c>
      <c r="R30" s="33">
        <v>106.4</v>
      </c>
      <c r="S30" s="33">
        <v>104.2</v>
      </c>
      <c r="T30" s="33">
        <v>115.1</v>
      </c>
      <c r="U30" s="34">
        <v>115.7</v>
      </c>
      <c r="V30" s="125">
        <f t="shared" si="5"/>
        <v>0</v>
      </c>
      <c r="W30" s="126">
        <f t="shared" si="4"/>
        <v>0</v>
      </c>
      <c r="X30" s="126">
        <f t="shared" si="4"/>
        <v>9.7402597402597393E-2</v>
      </c>
      <c r="Y30" s="126">
        <f t="shared" si="4"/>
        <v>0.49675324675324672</v>
      </c>
      <c r="Z30" s="126">
        <f t="shared" si="4"/>
        <v>0.72077922077922074</v>
      </c>
      <c r="AA30" s="126">
        <f t="shared" si="4"/>
        <v>0.80064935064935061</v>
      </c>
      <c r="AB30" s="126">
        <f t="shared" si="4"/>
        <v>0.9233766233766233</v>
      </c>
      <c r="AC30" s="126">
        <f t="shared" si="4"/>
        <v>0.90779220779220782</v>
      </c>
      <c r="AD30" s="126">
        <f t="shared" si="4"/>
        <v>0.92922077922077928</v>
      </c>
      <c r="AE30" s="126">
        <f t="shared" si="4"/>
        <v>0.92922077922077928</v>
      </c>
      <c r="AF30" s="126">
        <f t="shared" si="4"/>
        <v>0.99837662337662336</v>
      </c>
      <c r="AG30" s="126">
        <f t="shared" si="4"/>
        <v>1.0256493506493505</v>
      </c>
      <c r="AH30" s="126">
        <f t="shared" si="4"/>
        <v>1.0363636363636364</v>
      </c>
      <c r="AI30" s="126">
        <f t="shared" si="4"/>
        <v>1.014935064935065</v>
      </c>
      <c r="AJ30" s="126">
        <f t="shared" si="4"/>
        <v>1.1211038961038959</v>
      </c>
      <c r="AK30" s="127">
        <f t="shared" si="4"/>
        <v>1.1269480519480519</v>
      </c>
      <c r="AL30" s="128">
        <v>1.08</v>
      </c>
      <c r="AM30" s="211">
        <v>100</v>
      </c>
    </row>
    <row r="31" spans="1:39">
      <c r="A31" s="28" t="s">
        <v>45</v>
      </c>
      <c r="B31" s="98" t="s">
        <v>14</v>
      </c>
      <c r="C31" s="29">
        <v>714.5</v>
      </c>
      <c r="D31" s="30">
        <v>747</v>
      </c>
      <c r="E31" s="31">
        <v>715</v>
      </c>
      <c r="F31" s="32" t="s">
        <v>13</v>
      </c>
      <c r="G31" s="33" t="s">
        <v>13</v>
      </c>
      <c r="H31" s="33">
        <v>55</v>
      </c>
      <c r="I31" s="33">
        <v>253.6</v>
      </c>
      <c r="J31" s="33">
        <v>500</v>
      </c>
      <c r="K31" s="33">
        <v>580.29999999999995</v>
      </c>
      <c r="L31" s="33">
        <v>677.1</v>
      </c>
      <c r="M31" s="33">
        <v>658.9</v>
      </c>
      <c r="N31" s="33">
        <v>680.4</v>
      </c>
      <c r="O31" s="33">
        <v>673.2</v>
      </c>
      <c r="P31" s="33">
        <v>736.5</v>
      </c>
      <c r="Q31" s="33">
        <v>748</v>
      </c>
      <c r="R31" s="33">
        <v>763.4</v>
      </c>
      <c r="S31" s="33">
        <v>737</v>
      </c>
      <c r="T31" s="33">
        <v>797</v>
      </c>
      <c r="U31" s="34">
        <v>808</v>
      </c>
      <c r="V31" s="125">
        <f t="shared" si="5"/>
        <v>0</v>
      </c>
      <c r="W31" s="126">
        <f t="shared" si="4"/>
        <v>0</v>
      </c>
      <c r="X31" s="126">
        <f t="shared" si="4"/>
        <v>7.5809786354238462E-2</v>
      </c>
      <c r="Y31" s="126">
        <f t="shared" si="4"/>
        <v>0.34955203308063404</v>
      </c>
      <c r="Z31" s="126">
        <f t="shared" si="4"/>
        <v>0.68917987594762231</v>
      </c>
      <c r="AA31" s="126">
        <f t="shared" si="4"/>
        <v>0.79986216402481036</v>
      </c>
      <c r="AB31" s="126">
        <f t="shared" si="4"/>
        <v>0.93328738800827016</v>
      </c>
      <c r="AC31" s="126">
        <f t="shared" si="4"/>
        <v>0.90820124052377671</v>
      </c>
      <c r="AD31" s="126">
        <f t="shared" si="4"/>
        <v>0.93783597518952444</v>
      </c>
      <c r="AE31" s="126">
        <f t="shared" si="4"/>
        <v>0.92791178497587878</v>
      </c>
      <c r="AF31" s="126">
        <f t="shared" si="4"/>
        <v>1.0151619572708477</v>
      </c>
      <c r="AG31" s="126">
        <f t="shared" si="4"/>
        <v>1.031013094417643</v>
      </c>
      <c r="AH31" s="126">
        <f t="shared" si="4"/>
        <v>1.0522398345968298</v>
      </c>
      <c r="AI31" s="126">
        <f t="shared" si="4"/>
        <v>1.0158511371467953</v>
      </c>
      <c r="AJ31" s="126">
        <f t="shared" si="4"/>
        <v>1.09855272226051</v>
      </c>
      <c r="AK31" s="127">
        <f t="shared" si="4"/>
        <v>1.1137146795313577</v>
      </c>
      <c r="AL31" s="128">
        <v>1.08</v>
      </c>
      <c r="AM31" s="211">
        <v>100</v>
      </c>
    </row>
    <row r="32" spans="1:39">
      <c r="A32" s="28" t="s">
        <v>46</v>
      </c>
      <c r="B32" s="98" t="s">
        <v>14</v>
      </c>
      <c r="C32" s="29">
        <v>1863</v>
      </c>
      <c r="D32" s="30">
        <v>1946.5</v>
      </c>
      <c r="E32" s="31">
        <v>1859.5</v>
      </c>
      <c r="F32" s="32" t="s">
        <v>13</v>
      </c>
      <c r="G32" s="33" t="s">
        <v>13</v>
      </c>
      <c r="H32" s="33">
        <v>124.9</v>
      </c>
      <c r="I32" s="33">
        <v>567.1</v>
      </c>
      <c r="J32" s="33">
        <v>1186.0999999999999</v>
      </c>
      <c r="K32" s="33">
        <v>1403.4</v>
      </c>
      <c r="L32" s="33">
        <v>1673.1</v>
      </c>
      <c r="M32" s="33">
        <v>1597.9</v>
      </c>
      <c r="N32" s="33">
        <v>1708.5</v>
      </c>
      <c r="O32" s="33">
        <v>1689.1</v>
      </c>
      <c r="P32" s="33">
        <v>1860.4</v>
      </c>
      <c r="Q32" s="33">
        <v>1877</v>
      </c>
      <c r="R32" s="33">
        <v>1940</v>
      </c>
      <c r="S32" s="33">
        <v>1848.3</v>
      </c>
      <c r="T32" s="33">
        <v>2037.3</v>
      </c>
      <c r="U32" s="34">
        <v>2085.4</v>
      </c>
      <c r="V32" s="125">
        <f t="shared" si="5"/>
        <v>0</v>
      </c>
      <c r="W32" s="126">
        <f t="shared" si="4"/>
        <v>0</v>
      </c>
      <c r="X32" s="126">
        <f t="shared" si="4"/>
        <v>6.6096313282765926E-2</v>
      </c>
      <c r="Y32" s="126">
        <f t="shared" si="4"/>
        <v>0.30010583877227026</v>
      </c>
      <c r="Z32" s="126">
        <f t="shared" si="4"/>
        <v>0.6276768389486681</v>
      </c>
      <c r="AA32" s="126">
        <f t="shared" si="4"/>
        <v>0.74267066502028578</v>
      </c>
      <c r="AB32" s="126">
        <f t="shared" si="4"/>
        <v>0.88539424942670653</v>
      </c>
      <c r="AC32" s="126">
        <f t="shared" si="4"/>
        <v>0.84559887105309584</v>
      </c>
      <c r="AD32" s="126">
        <f t="shared" si="4"/>
        <v>0.90412771211853937</v>
      </c>
      <c r="AE32" s="126">
        <f t="shared" si="4"/>
        <v>0.89386135120832588</v>
      </c>
      <c r="AF32" s="126">
        <f t="shared" si="4"/>
        <v>0.98451225965778799</v>
      </c>
      <c r="AG32" s="126">
        <f t="shared" si="4"/>
        <v>0.993296877756218</v>
      </c>
      <c r="AH32" s="126">
        <f t="shared" si="4"/>
        <v>1.0266360910213441</v>
      </c>
      <c r="AI32" s="126">
        <f t="shared" si="4"/>
        <v>0.97810901393543825</v>
      </c>
      <c r="AJ32" s="126">
        <f t="shared" si="4"/>
        <v>1.0781266537308167</v>
      </c>
      <c r="AK32" s="127">
        <f t="shared" si="4"/>
        <v>1.1035808784618097</v>
      </c>
      <c r="AL32" s="128">
        <v>1.1499999999999999</v>
      </c>
      <c r="AM32" s="211">
        <v>100</v>
      </c>
    </row>
    <row r="33" spans="1:39" ht="15.75" thickBot="1">
      <c r="A33" s="28" t="s">
        <v>81</v>
      </c>
      <c r="B33" s="98" t="s">
        <v>14</v>
      </c>
      <c r="C33" s="29">
        <v>1957.5</v>
      </c>
      <c r="D33" s="30">
        <v>2187</v>
      </c>
      <c r="E33" s="31">
        <v>2098</v>
      </c>
      <c r="F33" s="32" t="s">
        <v>13</v>
      </c>
      <c r="G33" s="33" t="s">
        <v>13</v>
      </c>
      <c r="H33" s="33">
        <v>119.4</v>
      </c>
      <c r="I33" s="33">
        <v>574.6</v>
      </c>
      <c r="J33" s="33">
        <v>1234.2</v>
      </c>
      <c r="K33" s="33">
        <v>1482.1</v>
      </c>
      <c r="L33" s="33">
        <v>1728.2</v>
      </c>
      <c r="M33" s="33">
        <v>1653.8</v>
      </c>
      <c r="N33" s="33">
        <v>1842.1</v>
      </c>
      <c r="O33" s="33">
        <v>1830.4</v>
      </c>
      <c r="P33" s="33">
        <v>1960.2</v>
      </c>
      <c r="Q33" s="33">
        <v>2017.4</v>
      </c>
      <c r="R33" s="33">
        <v>2137.4</v>
      </c>
      <c r="S33" s="33">
        <v>1955.3</v>
      </c>
      <c r="T33" s="33">
        <v>2133.6999999999998</v>
      </c>
      <c r="U33" s="34">
        <v>2393.3000000000002</v>
      </c>
      <c r="V33" s="129">
        <f t="shared" si="5"/>
        <v>0</v>
      </c>
      <c r="W33" s="130">
        <f t="shared" si="4"/>
        <v>0</v>
      </c>
      <c r="X33" s="130">
        <f t="shared" si="4"/>
        <v>5.7380857028434117E-2</v>
      </c>
      <c r="Y33" s="130">
        <f t="shared" si="4"/>
        <v>0.27613936724068883</v>
      </c>
      <c r="Z33" s="130">
        <f t="shared" si="4"/>
        <v>0.59312775330396472</v>
      </c>
      <c r="AA33" s="130">
        <f t="shared" si="4"/>
        <v>0.71226271525830986</v>
      </c>
      <c r="AB33" s="130">
        <f t="shared" si="4"/>
        <v>0.83053263916700037</v>
      </c>
      <c r="AC33" s="130">
        <f t="shared" si="4"/>
        <v>0.79477773327993584</v>
      </c>
      <c r="AD33" s="130">
        <f t="shared" si="4"/>
        <v>0.885270324389267</v>
      </c>
      <c r="AE33" s="130">
        <f t="shared" si="4"/>
        <v>0.87964757709251096</v>
      </c>
      <c r="AF33" s="130">
        <f t="shared" si="4"/>
        <v>0.94202643171806166</v>
      </c>
      <c r="AG33" s="130">
        <f t="shared" si="4"/>
        <v>0.96951541850220258</v>
      </c>
      <c r="AH33" s="130">
        <f t="shared" si="4"/>
        <v>1.0271846215458551</v>
      </c>
      <c r="AI33" s="130">
        <f t="shared" si="4"/>
        <v>0.93967160592711241</v>
      </c>
      <c r="AJ33" s="130">
        <f t="shared" si="4"/>
        <v>1.0254064877853422</v>
      </c>
      <c r="AK33" s="131">
        <f t="shared" si="4"/>
        <v>1.1501641970364438</v>
      </c>
      <c r="AL33" s="132">
        <v>1.2</v>
      </c>
      <c r="AM33" s="212">
        <v>100</v>
      </c>
    </row>
    <row r="34" spans="1:39" s="19" customFormat="1" ht="15.75" thickBot="1">
      <c r="A34" s="35" t="s">
        <v>15</v>
      </c>
      <c r="B34" s="99" t="s">
        <v>16</v>
      </c>
      <c r="C34" s="36">
        <v>210</v>
      </c>
      <c r="D34" s="37">
        <v>410</v>
      </c>
      <c r="E34" s="38">
        <v>600</v>
      </c>
      <c r="F34" s="39">
        <v>50.5</v>
      </c>
      <c r="G34" s="40">
        <v>75.5</v>
      </c>
      <c r="H34" s="40">
        <v>110.5</v>
      </c>
      <c r="I34" s="40">
        <v>130.5</v>
      </c>
      <c r="J34" s="40">
        <v>160.5</v>
      </c>
      <c r="K34" s="40">
        <v>180.5</v>
      </c>
      <c r="L34" s="40">
        <v>220.5</v>
      </c>
      <c r="M34" s="40">
        <v>250.5</v>
      </c>
      <c r="N34" s="40">
        <v>270.5</v>
      </c>
      <c r="O34" s="40">
        <v>300.5</v>
      </c>
      <c r="P34" s="40">
        <v>330.5</v>
      </c>
      <c r="Q34" s="40">
        <v>380.5</v>
      </c>
      <c r="R34" s="40">
        <v>420.5</v>
      </c>
      <c r="S34" s="40">
        <v>490.5</v>
      </c>
      <c r="T34" s="40">
        <v>540.5</v>
      </c>
      <c r="U34" s="41">
        <v>590</v>
      </c>
      <c r="V34" s="36">
        <f>F34</f>
        <v>50.5</v>
      </c>
      <c r="W34" s="37">
        <f t="shared" ref="W34:AK34" si="6">G34</f>
        <v>75.5</v>
      </c>
      <c r="X34" s="37">
        <f t="shared" si="6"/>
        <v>110.5</v>
      </c>
      <c r="Y34" s="37">
        <f t="shared" si="6"/>
        <v>130.5</v>
      </c>
      <c r="Z34" s="37">
        <f t="shared" si="6"/>
        <v>160.5</v>
      </c>
      <c r="AA34" s="37">
        <f t="shared" si="6"/>
        <v>180.5</v>
      </c>
      <c r="AB34" s="37">
        <f t="shared" si="6"/>
        <v>220.5</v>
      </c>
      <c r="AC34" s="37">
        <f t="shared" si="6"/>
        <v>250.5</v>
      </c>
      <c r="AD34" s="37">
        <f t="shared" si="6"/>
        <v>270.5</v>
      </c>
      <c r="AE34" s="37">
        <f t="shared" si="6"/>
        <v>300.5</v>
      </c>
      <c r="AF34" s="37">
        <f t="shared" si="6"/>
        <v>330.5</v>
      </c>
      <c r="AG34" s="37">
        <f t="shared" si="6"/>
        <v>380.5</v>
      </c>
      <c r="AH34" s="37">
        <f t="shared" si="6"/>
        <v>420.5</v>
      </c>
      <c r="AI34" s="37">
        <f t="shared" si="6"/>
        <v>490.5</v>
      </c>
      <c r="AJ34" s="37">
        <f t="shared" si="6"/>
        <v>540.5</v>
      </c>
      <c r="AK34" s="38">
        <f t="shared" si="6"/>
        <v>590</v>
      </c>
      <c r="AL34" s="133"/>
      <c r="AM34" s="206"/>
    </row>
    <row r="35" spans="1:39">
      <c r="A35" s="42" t="s">
        <v>0</v>
      </c>
      <c r="B35" s="100" t="s">
        <v>14</v>
      </c>
      <c r="C35" s="43">
        <v>1754</v>
      </c>
      <c r="D35" s="44">
        <v>1837</v>
      </c>
      <c r="E35" s="45">
        <v>1805</v>
      </c>
      <c r="F35" s="46" t="s">
        <v>13</v>
      </c>
      <c r="G35" s="47" t="s">
        <v>13</v>
      </c>
      <c r="H35" s="47">
        <v>117.5</v>
      </c>
      <c r="I35" s="47">
        <v>575.70000000000005</v>
      </c>
      <c r="J35" s="47">
        <v>980.4</v>
      </c>
      <c r="K35" s="47">
        <v>1126.7</v>
      </c>
      <c r="L35" s="47">
        <v>1262.0999999999999</v>
      </c>
      <c r="M35" s="47">
        <v>1327.9</v>
      </c>
      <c r="N35" s="47">
        <v>1303.8</v>
      </c>
      <c r="O35" s="47">
        <v>1422.3</v>
      </c>
      <c r="P35" s="47">
        <v>1490.1</v>
      </c>
      <c r="Q35" s="47">
        <v>1659.4</v>
      </c>
      <c r="R35" s="47">
        <v>1754.7</v>
      </c>
      <c r="S35" s="47">
        <v>1685.2</v>
      </c>
      <c r="T35" s="47">
        <v>1723.5</v>
      </c>
      <c r="U35" s="48">
        <v>1808.1</v>
      </c>
      <c r="V35" s="134">
        <f>IF(F35="&lt;5",0,F35/AVERAGE($C35:$E35))</f>
        <v>0</v>
      </c>
      <c r="W35" s="135">
        <f t="shared" ref="W35:AK37" si="7">IF(G35="&lt;5",0,G35/AVERAGE($C35:$E35))</f>
        <v>0</v>
      </c>
      <c r="X35" s="135">
        <f t="shared" si="7"/>
        <v>6.5326167531504817E-2</v>
      </c>
      <c r="Y35" s="135">
        <f t="shared" si="7"/>
        <v>0.32007042253521129</v>
      </c>
      <c r="Z35" s="135">
        <f t="shared" si="7"/>
        <v>0.54507042253521121</v>
      </c>
      <c r="AA35" s="135">
        <f t="shared" si="7"/>
        <v>0.62640845070422535</v>
      </c>
      <c r="AB35" s="135">
        <f t="shared" si="7"/>
        <v>0.70168643439584866</v>
      </c>
      <c r="AC35" s="135">
        <f t="shared" si="7"/>
        <v>0.73826908821349146</v>
      </c>
      <c r="AD35" s="135">
        <f t="shared" si="7"/>
        <v>0.72487027427724238</v>
      </c>
      <c r="AE35" s="135">
        <f t="shared" si="7"/>
        <v>0.79075240919199397</v>
      </c>
      <c r="AF35" s="135">
        <f t="shared" si="7"/>
        <v>0.8284469977761304</v>
      </c>
      <c r="AG35" s="135">
        <f t="shared" si="7"/>
        <v>0.92257227575982215</v>
      </c>
      <c r="AH35" s="135">
        <f t="shared" si="7"/>
        <v>0.97555596738324679</v>
      </c>
      <c r="AI35" s="135">
        <f t="shared" si="7"/>
        <v>0.93691623424759074</v>
      </c>
      <c r="AJ35" s="135">
        <f t="shared" si="7"/>
        <v>0.95820978502594512</v>
      </c>
      <c r="AK35" s="136">
        <f t="shared" si="7"/>
        <v>1.0052446256486285</v>
      </c>
      <c r="AL35" s="137">
        <v>1.5</v>
      </c>
      <c r="AM35" s="203">
        <v>0.15</v>
      </c>
    </row>
    <row r="36" spans="1:39">
      <c r="A36" s="49" t="s">
        <v>1</v>
      </c>
      <c r="B36" s="101" t="s">
        <v>14</v>
      </c>
      <c r="C36" s="50">
        <v>600.20000000000005</v>
      </c>
      <c r="D36" s="51">
        <v>633.4</v>
      </c>
      <c r="E36" s="52">
        <v>631.79999999999995</v>
      </c>
      <c r="F36" s="53" t="s">
        <v>13</v>
      </c>
      <c r="G36" s="54" t="s">
        <v>13</v>
      </c>
      <c r="H36" s="54">
        <v>17.399999999999999</v>
      </c>
      <c r="I36" s="54">
        <v>130.4</v>
      </c>
      <c r="J36" s="54">
        <v>284.5</v>
      </c>
      <c r="K36" s="54">
        <v>356.6</v>
      </c>
      <c r="L36" s="54">
        <v>418.4</v>
      </c>
      <c r="M36" s="54">
        <v>436.2</v>
      </c>
      <c r="N36" s="54">
        <v>442.7</v>
      </c>
      <c r="O36" s="54">
        <v>460</v>
      </c>
      <c r="P36" s="54">
        <v>481.8</v>
      </c>
      <c r="Q36" s="54">
        <v>553.6</v>
      </c>
      <c r="R36" s="54">
        <v>583.6</v>
      </c>
      <c r="S36" s="54">
        <v>563.1</v>
      </c>
      <c r="T36" s="54">
        <v>583.70000000000005</v>
      </c>
      <c r="U36" s="55">
        <v>625.9</v>
      </c>
      <c r="V36" s="138">
        <f t="shared" ref="V36:V37" si="8">IF(F36="&lt;5",0,F36/AVERAGE($C36:$E36))</f>
        <v>0</v>
      </c>
      <c r="W36" s="139">
        <f t="shared" si="7"/>
        <v>0</v>
      </c>
      <c r="X36" s="139">
        <f t="shared" si="7"/>
        <v>2.7983274364747505E-2</v>
      </c>
      <c r="Y36" s="139">
        <f t="shared" si="7"/>
        <v>0.20971373431971699</v>
      </c>
      <c r="Z36" s="139">
        <f t="shared" si="7"/>
        <v>0.45754261820521069</v>
      </c>
      <c r="AA36" s="139">
        <f t="shared" si="7"/>
        <v>0.57349630106143468</v>
      </c>
      <c r="AB36" s="139">
        <f t="shared" si="7"/>
        <v>0.67288517208105503</v>
      </c>
      <c r="AC36" s="139">
        <f t="shared" si="7"/>
        <v>0.7015117401093599</v>
      </c>
      <c r="AD36" s="139">
        <f t="shared" si="7"/>
        <v>0.71196526214216793</v>
      </c>
      <c r="AE36" s="139">
        <f t="shared" si="7"/>
        <v>0.73978771309102609</v>
      </c>
      <c r="AF36" s="139">
        <f t="shared" si="7"/>
        <v>0.77484721775490517</v>
      </c>
      <c r="AG36" s="139">
        <f t="shared" si="7"/>
        <v>0.89031843036346103</v>
      </c>
      <c r="AH36" s="139">
        <f t="shared" si="7"/>
        <v>0.93856545513026712</v>
      </c>
      <c r="AI36" s="139">
        <f t="shared" si="7"/>
        <v>0.9055966548729496</v>
      </c>
      <c r="AJ36" s="139">
        <f t="shared" si="7"/>
        <v>0.93872627854615642</v>
      </c>
      <c r="AK36" s="140">
        <f t="shared" si="7"/>
        <v>1.0065937600514636</v>
      </c>
      <c r="AL36" s="141">
        <v>1.7</v>
      </c>
      <c r="AM36" s="207">
        <v>0.15</v>
      </c>
    </row>
    <row r="37" spans="1:39" ht="15.75" thickBot="1">
      <c r="A37" s="163" t="s">
        <v>9</v>
      </c>
      <c r="B37" s="164" t="s">
        <v>14</v>
      </c>
      <c r="C37" s="165">
        <v>71.400000000000006</v>
      </c>
      <c r="D37" s="166">
        <v>72.099999999999994</v>
      </c>
      <c r="E37" s="167">
        <v>76.3</v>
      </c>
      <c r="F37" s="168" t="s">
        <v>13</v>
      </c>
      <c r="G37" s="169" t="s">
        <v>13</v>
      </c>
      <c r="H37" s="169">
        <v>18.100000000000001</v>
      </c>
      <c r="I37" s="169">
        <v>40.299999999999997</v>
      </c>
      <c r="J37" s="169">
        <v>58.4</v>
      </c>
      <c r="K37" s="169">
        <v>64.7</v>
      </c>
      <c r="L37" s="169">
        <v>67.900000000000006</v>
      </c>
      <c r="M37" s="169">
        <v>69.2</v>
      </c>
      <c r="N37" s="169">
        <v>73.900000000000006</v>
      </c>
      <c r="O37" s="169">
        <v>71.900000000000006</v>
      </c>
      <c r="P37" s="169">
        <v>75.8</v>
      </c>
      <c r="Q37" s="169">
        <v>75.3</v>
      </c>
      <c r="R37" s="169">
        <v>73.2</v>
      </c>
      <c r="S37" s="169">
        <v>76.8</v>
      </c>
      <c r="T37" s="169">
        <v>71.099999999999994</v>
      </c>
      <c r="U37" s="170">
        <v>71.5</v>
      </c>
      <c r="V37" s="146">
        <f t="shared" si="8"/>
        <v>0</v>
      </c>
      <c r="W37" s="147">
        <f t="shared" si="7"/>
        <v>0</v>
      </c>
      <c r="X37" s="147">
        <f t="shared" si="7"/>
        <v>0.24704276615104642</v>
      </c>
      <c r="Y37" s="147">
        <f t="shared" si="7"/>
        <v>0.55004549590536844</v>
      </c>
      <c r="Z37" s="147">
        <f t="shared" si="7"/>
        <v>0.79708826205641492</v>
      </c>
      <c r="AA37" s="147">
        <f t="shared" si="7"/>
        <v>0.88307552320291183</v>
      </c>
      <c r="AB37" s="147">
        <f t="shared" si="7"/>
        <v>0.92675159235668803</v>
      </c>
      <c r="AC37" s="147">
        <f t="shared" si="7"/>
        <v>0.94449499545040949</v>
      </c>
      <c r="AD37" s="147">
        <f t="shared" si="7"/>
        <v>1.0086442220200182</v>
      </c>
      <c r="AE37" s="147">
        <f t="shared" si="7"/>
        <v>0.98134667879890813</v>
      </c>
      <c r="AF37" s="147">
        <f t="shared" si="7"/>
        <v>1.0345768880800728</v>
      </c>
      <c r="AG37" s="147">
        <f t="shared" si="7"/>
        <v>1.0277525022747953</v>
      </c>
      <c r="AH37" s="147">
        <f t="shared" si="7"/>
        <v>0.99909008189262971</v>
      </c>
      <c r="AI37" s="147">
        <f t="shared" si="7"/>
        <v>1.0482256596906279</v>
      </c>
      <c r="AJ37" s="147">
        <f t="shared" si="7"/>
        <v>0.970427661510464</v>
      </c>
      <c r="AK37" s="148">
        <f t="shared" si="7"/>
        <v>0.97588717015468607</v>
      </c>
      <c r="AL37" s="149">
        <v>1.05</v>
      </c>
      <c r="AM37" s="205">
        <v>100</v>
      </c>
    </row>
  </sheetData>
  <mergeCells count="3">
    <mergeCell ref="C13:E13"/>
    <mergeCell ref="F13:U13"/>
    <mergeCell ref="V13:AK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81"/>
  <sheetViews>
    <sheetView topLeftCell="J21" workbookViewId="0">
      <selection activeCell="X15" sqref="X15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AH2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si="0"/>
        <v>50</v>
      </c>
      <c r="W2" s="180">
        <f t="shared" si="0"/>
        <v>50</v>
      </c>
      <c r="X2" s="180">
        <f t="shared" si="0"/>
        <v>50</v>
      </c>
      <c r="Y2" s="180">
        <f t="shared" si="0"/>
        <v>50</v>
      </c>
      <c r="Z2" s="180">
        <f t="shared" si="0"/>
        <v>50</v>
      </c>
      <c r="AA2" s="180">
        <f t="shared" si="0"/>
        <v>50</v>
      </c>
      <c r="AB2" s="180">
        <f t="shared" si="0"/>
        <v>50</v>
      </c>
      <c r="AC2" s="180">
        <f t="shared" si="0"/>
        <v>50</v>
      </c>
      <c r="AD2" s="180">
        <f t="shared" si="0"/>
        <v>50</v>
      </c>
      <c r="AE2" s="180">
        <f t="shared" si="0"/>
        <v>50</v>
      </c>
      <c r="AF2" s="180">
        <f t="shared" si="0"/>
        <v>50</v>
      </c>
      <c r="AG2" s="180">
        <f t="shared" si="0"/>
        <v>50</v>
      </c>
      <c r="AH2" s="180">
        <f t="shared" si="0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ref="F3:AH3" si="1">E3</f>
        <v>3.5</v>
      </c>
      <c r="G3" s="180">
        <f t="shared" si="1"/>
        <v>3.5</v>
      </c>
      <c r="H3" s="180">
        <f t="shared" si="1"/>
        <v>3.5</v>
      </c>
      <c r="I3" s="180">
        <f t="shared" si="1"/>
        <v>3.5</v>
      </c>
      <c r="J3" s="180">
        <f t="shared" si="1"/>
        <v>3.5</v>
      </c>
      <c r="K3" s="180">
        <f t="shared" si="1"/>
        <v>3.5</v>
      </c>
      <c r="L3" s="180">
        <f t="shared" si="1"/>
        <v>3.5</v>
      </c>
      <c r="M3" s="180">
        <f t="shared" si="1"/>
        <v>3.5</v>
      </c>
      <c r="N3" s="180">
        <f t="shared" si="1"/>
        <v>3.5</v>
      </c>
      <c r="O3" s="180">
        <f t="shared" si="1"/>
        <v>3.5</v>
      </c>
      <c r="P3" s="180">
        <f t="shared" si="1"/>
        <v>3.5</v>
      </c>
      <c r="Q3" s="180">
        <f t="shared" si="1"/>
        <v>3.5</v>
      </c>
      <c r="R3" s="180">
        <f t="shared" si="1"/>
        <v>3.5</v>
      </c>
      <c r="S3" s="180">
        <f t="shared" si="1"/>
        <v>3.5</v>
      </c>
      <c r="T3" s="180">
        <f t="shared" si="1"/>
        <v>3.5</v>
      </c>
      <c r="U3" s="180">
        <f t="shared" si="1"/>
        <v>3.5</v>
      </c>
      <c r="V3" s="180">
        <f t="shared" si="1"/>
        <v>3.5</v>
      </c>
      <c r="W3" s="180">
        <f t="shared" si="1"/>
        <v>3.5</v>
      </c>
      <c r="X3" s="180">
        <f t="shared" si="1"/>
        <v>3.5</v>
      </c>
      <c r="Y3" s="180">
        <f t="shared" si="1"/>
        <v>3.5</v>
      </c>
      <c r="Z3" s="180">
        <f t="shared" si="1"/>
        <v>3.5</v>
      </c>
      <c r="AA3" s="180">
        <f t="shared" si="1"/>
        <v>3.5</v>
      </c>
      <c r="AB3" s="180">
        <f t="shared" si="1"/>
        <v>3.5</v>
      </c>
      <c r="AC3" s="180">
        <f t="shared" si="1"/>
        <v>3.5</v>
      </c>
      <c r="AD3" s="180">
        <f t="shared" si="1"/>
        <v>3.5</v>
      </c>
      <c r="AE3" s="180">
        <f t="shared" si="1"/>
        <v>3.5</v>
      </c>
      <c r="AF3" s="180">
        <f t="shared" si="1"/>
        <v>3.5</v>
      </c>
      <c r="AG3" s="180">
        <f t="shared" si="1"/>
        <v>3.5</v>
      </c>
      <c r="AH3" s="180">
        <f t="shared" si="1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I'!B8</f>
        <v>0.38293327776941793</v>
      </c>
      <c r="E5" s="180">
        <f>D5</f>
        <v>0.38293327776941793</v>
      </c>
      <c r="F5" s="180">
        <f t="shared" ref="F5:AH5" si="2">E5</f>
        <v>0.38293327776941793</v>
      </c>
      <c r="G5" s="180">
        <f t="shared" si="2"/>
        <v>0.38293327776941793</v>
      </c>
      <c r="H5" s="180">
        <f t="shared" si="2"/>
        <v>0.38293327776941793</v>
      </c>
      <c r="I5" s="180">
        <f t="shared" si="2"/>
        <v>0.38293327776941793</v>
      </c>
      <c r="J5" s="180">
        <f t="shared" si="2"/>
        <v>0.38293327776941793</v>
      </c>
      <c r="K5" s="180">
        <f t="shared" si="2"/>
        <v>0.38293327776941793</v>
      </c>
      <c r="L5" s="180">
        <f t="shared" si="2"/>
        <v>0.38293327776941793</v>
      </c>
      <c r="M5" s="180">
        <f t="shared" si="2"/>
        <v>0.38293327776941793</v>
      </c>
      <c r="N5" s="180">
        <f t="shared" si="2"/>
        <v>0.38293327776941793</v>
      </c>
      <c r="O5" s="180">
        <f t="shared" si="2"/>
        <v>0.38293327776941793</v>
      </c>
      <c r="P5" s="180">
        <f t="shared" si="2"/>
        <v>0.38293327776941793</v>
      </c>
      <c r="Q5" s="180">
        <f t="shared" si="2"/>
        <v>0.38293327776941793</v>
      </c>
      <c r="R5" s="180">
        <f t="shared" si="2"/>
        <v>0.38293327776941793</v>
      </c>
      <c r="S5" s="180">
        <f t="shared" si="2"/>
        <v>0.38293327776941793</v>
      </c>
      <c r="T5" s="180">
        <f t="shared" si="2"/>
        <v>0.38293327776941793</v>
      </c>
      <c r="U5" s="180">
        <f t="shared" si="2"/>
        <v>0.38293327776941793</v>
      </c>
      <c r="V5" s="180">
        <f t="shared" si="2"/>
        <v>0.38293327776941793</v>
      </c>
      <c r="W5" s="180">
        <f t="shared" si="2"/>
        <v>0.38293327776941793</v>
      </c>
      <c r="X5" s="180">
        <f t="shared" si="2"/>
        <v>0.38293327776941793</v>
      </c>
      <c r="Y5" s="180">
        <f t="shared" si="2"/>
        <v>0.38293327776941793</v>
      </c>
      <c r="Z5" s="180">
        <f t="shared" si="2"/>
        <v>0.38293327776941793</v>
      </c>
      <c r="AA5" s="180">
        <f t="shared" si="2"/>
        <v>0.38293327776941793</v>
      </c>
      <c r="AB5" s="180">
        <f t="shared" si="2"/>
        <v>0.38293327776941793</v>
      </c>
      <c r="AC5" s="180">
        <f t="shared" si="2"/>
        <v>0.38293327776941793</v>
      </c>
      <c r="AD5" s="180">
        <f t="shared" si="2"/>
        <v>0.38293327776941793</v>
      </c>
      <c r="AE5" s="180">
        <f t="shared" si="2"/>
        <v>0.38293327776941793</v>
      </c>
      <c r="AF5" s="180">
        <f t="shared" si="2"/>
        <v>0.38293327776941793</v>
      </c>
      <c r="AG5" s="180">
        <f t="shared" si="2"/>
        <v>0.38293327776941793</v>
      </c>
      <c r="AH5" s="180">
        <f t="shared" si="2"/>
        <v>0.38293327776941793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ref="F6:AH6" si="3">E6</f>
        <v>2.65</v>
      </c>
      <c r="G6" s="180">
        <f t="shared" si="3"/>
        <v>2.65</v>
      </c>
      <c r="H6" s="180">
        <f t="shared" si="3"/>
        <v>2.65</v>
      </c>
      <c r="I6" s="180">
        <f t="shared" si="3"/>
        <v>2.65</v>
      </c>
      <c r="J6" s="180">
        <f t="shared" si="3"/>
        <v>2.65</v>
      </c>
      <c r="K6" s="180">
        <f t="shared" si="3"/>
        <v>2.65</v>
      </c>
      <c r="L6" s="180">
        <f t="shared" si="3"/>
        <v>2.65</v>
      </c>
      <c r="M6" s="180">
        <f t="shared" si="3"/>
        <v>2.65</v>
      </c>
      <c r="N6" s="180">
        <f t="shared" si="3"/>
        <v>2.65</v>
      </c>
      <c r="O6" s="180">
        <f t="shared" si="3"/>
        <v>2.65</v>
      </c>
      <c r="P6" s="180">
        <f t="shared" si="3"/>
        <v>2.65</v>
      </c>
      <c r="Q6" s="180">
        <f t="shared" si="3"/>
        <v>2.65</v>
      </c>
      <c r="R6" s="180">
        <f t="shared" si="3"/>
        <v>2.65</v>
      </c>
      <c r="S6" s="180">
        <f t="shared" si="3"/>
        <v>2.65</v>
      </c>
      <c r="T6" s="180">
        <f t="shared" si="3"/>
        <v>2.65</v>
      </c>
      <c r="U6" s="180">
        <f t="shared" si="3"/>
        <v>2.65</v>
      </c>
      <c r="V6" s="180">
        <f t="shared" si="3"/>
        <v>2.65</v>
      </c>
      <c r="W6" s="180">
        <f t="shared" si="3"/>
        <v>2.65</v>
      </c>
      <c r="X6" s="180">
        <f t="shared" si="3"/>
        <v>2.65</v>
      </c>
      <c r="Y6" s="180">
        <f t="shared" si="3"/>
        <v>2.65</v>
      </c>
      <c r="Z6" s="180">
        <f t="shared" si="3"/>
        <v>2.65</v>
      </c>
      <c r="AA6" s="180">
        <f t="shared" si="3"/>
        <v>2.65</v>
      </c>
      <c r="AB6" s="180">
        <f t="shared" si="3"/>
        <v>2.65</v>
      </c>
      <c r="AC6" s="180">
        <f t="shared" si="3"/>
        <v>2.65</v>
      </c>
      <c r="AD6" s="180">
        <f t="shared" si="3"/>
        <v>2.65</v>
      </c>
      <c r="AE6" s="180">
        <f t="shared" si="3"/>
        <v>2.65</v>
      </c>
      <c r="AF6" s="180">
        <f t="shared" si="3"/>
        <v>2.65</v>
      </c>
      <c r="AG6" s="180">
        <f t="shared" si="3"/>
        <v>2.65</v>
      </c>
      <c r="AH6" s="180">
        <f t="shared" si="3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1.6352268139110426</v>
      </c>
      <c r="E7" s="177">
        <f t="shared" ref="E7" si="4">(1-E5)*E6</f>
        <v>1.6352268139110426</v>
      </c>
      <c r="F7" s="177">
        <f t="shared" ref="F7" si="5">(1-F5)*F6</f>
        <v>1.6352268139110426</v>
      </c>
      <c r="G7" s="177">
        <f t="shared" ref="G7" si="6">(1-G5)*G6</f>
        <v>1.6352268139110426</v>
      </c>
      <c r="H7" s="177">
        <f t="shared" ref="H7" si="7">(1-H5)*H6</f>
        <v>1.6352268139110426</v>
      </c>
      <c r="I7" s="177">
        <f t="shared" ref="I7" si="8">(1-I5)*I6</f>
        <v>1.6352268139110426</v>
      </c>
      <c r="J7" s="177">
        <f t="shared" ref="J7" si="9">(1-J5)*J6</f>
        <v>1.6352268139110426</v>
      </c>
      <c r="K7" s="177">
        <f t="shared" ref="K7" si="10">(1-K5)*K6</f>
        <v>1.6352268139110426</v>
      </c>
      <c r="L7" s="177">
        <f t="shared" ref="L7" si="11">(1-L5)*L6</f>
        <v>1.6352268139110426</v>
      </c>
      <c r="M7" s="177">
        <f t="shared" ref="M7" si="12">(1-M5)*M6</f>
        <v>1.6352268139110426</v>
      </c>
      <c r="N7" s="177">
        <f t="shared" ref="N7" si="13">(1-N5)*N6</f>
        <v>1.6352268139110426</v>
      </c>
      <c r="O7" s="177">
        <f t="shared" ref="O7" si="14">(1-O5)*O6</f>
        <v>1.6352268139110426</v>
      </c>
      <c r="P7" s="177">
        <f t="shared" ref="P7" si="15">(1-P5)*P6</f>
        <v>1.6352268139110426</v>
      </c>
      <c r="Q7" s="177">
        <f t="shared" ref="Q7" si="16">(1-Q5)*Q6</f>
        <v>1.6352268139110426</v>
      </c>
      <c r="R7" s="177">
        <f t="shared" ref="R7" si="17">(1-R5)*R6</f>
        <v>1.6352268139110426</v>
      </c>
      <c r="S7" s="177">
        <f t="shared" ref="S7" si="18">(1-S5)*S6</f>
        <v>1.6352268139110426</v>
      </c>
      <c r="T7" s="177">
        <f t="shared" ref="T7" si="19">(1-T5)*T6</f>
        <v>1.6352268139110426</v>
      </c>
      <c r="U7" s="177">
        <f t="shared" ref="U7" si="20">(1-U5)*U6</f>
        <v>1.6352268139110426</v>
      </c>
      <c r="V7" s="177">
        <f t="shared" ref="V7" si="21">(1-V5)*V6</f>
        <v>1.6352268139110426</v>
      </c>
      <c r="W7" s="177">
        <f t="shared" ref="W7" si="22">(1-W5)*W6</f>
        <v>1.6352268139110426</v>
      </c>
      <c r="X7" s="177">
        <f t="shared" ref="X7" si="23">(1-X5)*X6</f>
        <v>1.6352268139110426</v>
      </c>
      <c r="Y7" s="177">
        <f t="shared" ref="Y7" si="24">(1-Y5)*Y6</f>
        <v>1.6352268139110426</v>
      </c>
      <c r="Z7" s="177">
        <f t="shared" ref="Z7" si="25">(1-Z5)*Z6</f>
        <v>1.6352268139110426</v>
      </c>
      <c r="AA7" s="177">
        <f t="shared" ref="AA7" si="26">(1-AA5)*AA6</f>
        <v>1.6352268139110426</v>
      </c>
      <c r="AB7" s="177">
        <f t="shared" ref="AB7" si="27">(1-AB5)*AB6</f>
        <v>1.6352268139110426</v>
      </c>
      <c r="AC7" s="177">
        <f t="shared" ref="AC7" si="28">(1-AC5)*AC6</f>
        <v>1.6352268139110426</v>
      </c>
      <c r="AD7" s="177">
        <f t="shared" ref="AD7" si="29">(1-AD5)*AD6</f>
        <v>1.6352268139110426</v>
      </c>
      <c r="AE7" s="177">
        <f t="shared" ref="AE7" si="30">(1-AE5)*AE6</f>
        <v>1.6352268139110426</v>
      </c>
      <c r="AF7" s="177">
        <f t="shared" ref="AF7" si="31">(1-AF5)*AF6</f>
        <v>1.6352268139110426</v>
      </c>
      <c r="AG7" s="177">
        <f t="shared" ref="AG7" si="32">(1-AG5)*AG6</f>
        <v>1.6352268139110426</v>
      </c>
      <c r="AH7" s="177">
        <f t="shared" ref="AH7" si="33">(1-AH5)*AH6</f>
        <v>1.6352268139110426</v>
      </c>
    </row>
    <row r="8" spans="1:34">
      <c r="A8" s="175" t="s">
        <v>98</v>
      </c>
      <c r="B8" s="176" t="s">
        <v>68</v>
      </c>
      <c r="C8" s="176" t="s">
        <v>69</v>
      </c>
      <c r="D8" s="177">
        <f>'SV I'!B9</f>
        <v>5</v>
      </c>
      <c r="E8" s="180">
        <f>D8</f>
        <v>5</v>
      </c>
      <c r="F8" s="180">
        <f t="shared" ref="F8:AH8" si="34">E8</f>
        <v>5</v>
      </c>
      <c r="G8" s="180">
        <f t="shared" si="34"/>
        <v>5</v>
      </c>
      <c r="H8" s="180">
        <f t="shared" si="34"/>
        <v>5</v>
      </c>
      <c r="I8" s="180">
        <f t="shared" si="34"/>
        <v>5</v>
      </c>
      <c r="J8" s="180">
        <f t="shared" si="34"/>
        <v>5</v>
      </c>
      <c r="K8" s="180">
        <f t="shared" si="34"/>
        <v>5</v>
      </c>
      <c r="L8" s="180">
        <f t="shared" si="34"/>
        <v>5</v>
      </c>
      <c r="M8" s="180">
        <f t="shared" si="34"/>
        <v>5</v>
      </c>
      <c r="N8" s="180">
        <f t="shared" si="34"/>
        <v>5</v>
      </c>
      <c r="O8" s="180">
        <f t="shared" si="34"/>
        <v>5</v>
      </c>
      <c r="P8" s="180">
        <f t="shared" si="34"/>
        <v>5</v>
      </c>
      <c r="Q8" s="180">
        <f t="shared" si="34"/>
        <v>5</v>
      </c>
      <c r="R8" s="180">
        <f t="shared" si="34"/>
        <v>5</v>
      </c>
      <c r="S8" s="180">
        <f t="shared" si="34"/>
        <v>5</v>
      </c>
      <c r="T8" s="180">
        <f t="shared" si="34"/>
        <v>5</v>
      </c>
      <c r="U8" s="180">
        <f t="shared" si="34"/>
        <v>5</v>
      </c>
      <c r="V8" s="180">
        <f t="shared" si="34"/>
        <v>5</v>
      </c>
      <c r="W8" s="180">
        <f t="shared" si="34"/>
        <v>5</v>
      </c>
      <c r="X8" s="180">
        <f t="shared" si="34"/>
        <v>5</v>
      </c>
      <c r="Y8" s="180">
        <f t="shared" si="34"/>
        <v>5</v>
      </c>
      <c r="Z8" s="180">
        <f t="shared" si="34"/>
        <v>5</v>
      </c>
      <c r="AA8" s="180">
        <f t="shared" si="34"/>
        <v>5</v>
      </c>
      <c r="AB8" s="180">
        <f t="shared" si="34"/>
        <v>5</v>
      </c>
      <c r="AC8" s="180">
        <f t="shared" si="34"/>
        <v>5</v>
      </c>
      <c r="AD8" s="180">
        <f t="shared" si="34"/>
        <v>5</v>
      </c>
      <c r="AE8" s="180">
        <f t="shared" si="34"/>
        <v>5</v>
      </c>
      <c r="AF8" s="180">
        <f t="shared" si="34"/>
        <v>5</v>
      </c>
      <c r="AG8" s="180">
        <f t="shared" si="34"/>
        <v>5</v>
      </c>
      <c r="AH8" s="180">
        <f t="shared" si="34"/>
        <v>5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0.33928208924748654</v>
      </c>
      <c r="E9" s="181">
        <f t="shared" ref="E9" si="35">E8/(PI()*(E3^2)*E5)</f>
        <v>0.33928208924748654</v>
      </c>
      <c r="F9" s="181">
        <f t="shared" ref="F9" si="36">F8/(PI()*(F3^2)*F5)</f>
        <v>0.33928208924748654</v>
      </c>
      <c r="G9" s="181">
        <f t="shared" ref="G9" si="37">G8/(PI()*(G3^2)*G5)</f>
        <v>0.33928208924748654</v>
      </c>
      <c r="H9" s="181">
        <f t="shared" ref="H9" si="38">H8/(PI()*(H3^2)*H5)</f>
        <v>0.33928208924748654</v>
      </c>
      <c r="I9" s="181">
        <f t="shared" ref="I9" si="39">I8/(PI()*(I3^2)*I5)</f>
        <v>0.33928208924748654</v>
      </c>
      <c r="J9" s="181">
        <f t="shared" ref="J9" si="40">J8/(PI()*(J3^2)*J5)</f>
        <v>0.33928208924748654</v>
      </c>
      <c r="K9" s="181">
        <f t="shared" ref="K9" si="41">K8/(PI()*(K3^2)*K5)</f>
        <v>0.33928208924748654</v>
      </c>
      <c r="L9" s="181">
        <f t="shared" ref="L9" si="42">L8/(PI()*(L3^2)*L5)</f>
        <v>0.33928208924748654</v>
      </c>
      <c r="M9" s="181">
        <f t="shared" ref="M9" si="43">M8/(PI()*(M3^2)*M5)</f>
        <v>0.33928208924748654</v>
      </c>
      <c r="N9" s="181">
        <f t="shared" ref="N9" si="44">N8/(PI()*(N3^2)*N5)</f>
        <v>0.33928208924748654</v>
      </c>
      <c r="O9" s="181">
        <f t="shared" ref="O9" si="45">O8/(PI()*(O3^2)*O5)</f>
        <v>0.33928208924748654</v>
      </c>
      <c r="P9" s="181">
        <f t="shared" ref="P9" si="46">P8/(PI()*(P3^2)*P5)</f>
        <v>0.33928208924748654</v>
      </c>
      <c r="Q9" s="181">
        <f t="shared" ref="Q9" si="47">Q8/(PI()*(Q3^2)*Q5)</f>
        <v>0.33928208924748654</v>
      </c>
      <c r="R9" s="181">
        <f t="shared" ref="R9" si="48">R8/(PI()*(R3^2)*R5)</f>
        <v>0.33928208924748654</v>
      </c>
      <c r="S9" s="181">
        <f t="shared" ref="S9" si="49">S8/(PI()*(S3^2)*S5)</f>
        <v>0.33928208924748654</v>
      </c>
      <c r="T9" s="181">
        <f t="shared" ref="T9" si="50">T8/(PI()*(T3^2)*T5)</f>
        <v>0.33928208924748654</v>
      </c>
      <c r="U9" s="181">
        <f t="shared" ref="U9" si="51">U8/(PI()*(U3^2)*U5)</f>
        <v>0.33928208924748654</v>
      </c>
      <c r="V9" s="181">
        <f t="shared" ref="V9" si="52">V8/(PI()*(V3^2)*V5)</f>
        <v>0.33928208924748654</v>
      </c>
      <c r="W9" s="181">
        <f t="shared" ref="W9" si="53">W8/(PI()*(W3^2)*W5)</f>
        <v>0.33928208924748654</v>
      </c>
      <c r="X9" s="181">
        <f t="shared" ref="X9" si="54">X8/(PI()*(X3^2)*X5)</f>
        <v>0.33928208924748654</v>
      </c>
      <c r="Y9" s="181">
        <f t="shared" ref="Y9" si="55">Y8/(PI()*(Y3^2)*Y5)</f>
        <v>0.33928208924748654</v>
      </c>
      <c r="Z9" s="181">
        <f t="shared" ref="Z9" si="56">Z8/(PI()*(Z3^2)*Z5)</f>
        <v>0.33928208924748654</v>
      </c>
      <c r="AA9" s="181">
        <f t="shared" ref="AA9" si="57">AA8/(PI()*(AA3^2)*AA5)</f>
        <v>0.33928208924748654</v>
      </c>
      <c r="AB9" s="181">
        <f t="shared" ref="AB9" si="58">AB8/(PI()*(AB3^2)*AB5)</f>
        <v>0.33928208924748654</v>
      </c>
      <c r="AC9" s="181">
        <f t="shared" ref="AC9" si="59">AC8/(PI()*(AC3^2)*AC5)</f>
        <v>0.33928208924748654</v>
      </c>
      <c r="AD9" s="181">
        <f t="shared" ref="AD9" si="60">AD8/(PI()*(AD3^2)*AD5)</f>
        <v>0.33928208924748654</v>
      </c>
      <c r="AE9" s="181">
        <f t="shared" ref="AE9" si="61">AE8/(PI()*(AE3^2)*AE5)</f>
        <v>0.33928208924748654</v>
      </c>
      <c r="AF9" s="181">
        <f t="shared" ref="AF9" si="62">AF8/(PI()*(AF3^2)*AF5)</f>
        <v>0.33928208924748654</v>
      </c>
      <c r="AG9" s="181">
        <f t="shared" ref="AG9" si="63">AG8/(PI()*(AG3^2)*AG5)</f>
        <v>0.33928208924748654</v>
      </c>
      <c r="AH9" s="181">
        <f t="shared" ref="AH9" si="64">AH8/(PI()*(AH3^2)*AH5)</f>
        <v>0.33928208924748654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I'!B10</f>
        <v>0.7</v>
      </c>
      <c r="E10" s="180">
        <f>D10</f>
        <v>0.7</v>
      </c>
      <c r="F10" s="180">
        <f t="shared" ref="F10:AH10" si="65">E10</f>
        <v>0.7</v>
      </c>
      <c r="G10" s="180">
        <f t="shared" si="65"/>
        <v>0.7</v>
      </c>
      <c r="H10" s="180">
        <f t="shared" si="65"/>
        <v>0.7</v>
      </c>
      <c r="I10" s="180">
        <f t="shared" si="65"/>
        <v>0.7</v>
      </c>
      <c r="J10" s="180">
        <f t="shared" si="65"/>
        <v>0.7</v>
      </c>
      <c r="K10" s="180">
        <f t="shared" si="65"/>
        <v>0.7</v>
      </c>
      <c r="L10" s="180">
        <f t="shared" si="65"/>
        <v>0.7</v>
      </c>
      <c r="M10" s="180">
        <f t="shared" si="65"/>
        <v>0.7</v>
      </c>
      <c r="N10" s="180">
        <f t="shared" si="65"/>
        <v>0.7</v>
      </c>
      <c r="O10" s="180">
        <f t="shared" si="65"/>
        <v>0.7</v>
      </c>
      <c r="P10" s="180">
        <f t="shared" si="65"/>
        <v>0.7</v>
      </c>
      <c r="Q10" s="180">
        <f t="shared" si="65"/>
        <v>0.7</v>
      </c>
      <c r="R10" s="180">
        <f t="shared" si="65"/>
        <v>0.7</v>
      </c>
      <c r="S10" s="180">
        <f t="shared" si="65"/>
        <v>0.7</v>
      </c>
      <c r="T10" s="180">
        <f t="shared" si="65"/>
        <v>0.7</v>
      </c>
      <c r="U10" s="180">
        <f t="shared" si="65"/>
        <v>0.7</v>
      </c>
      <c r="V10" s="180">
        <f t="shared" si="65"/>
        <v>0.7</v>
      </c>
      <c r="W10" s="180">
        <f t="shared" si="65"/>
        <v>0.7</v>
      </c>
      <c r="X10" s="180">
        <f t="shared" si="65"/>
        <v>0.7</v>
      </c>
      <c r="Y10" s="180">
        <f t="shared" si="65"/>
        <v>0.7</v>
      </c>
      <c r="Z10" s="180">
        <f t="shared" si="65"/>
        <v>0.7</v>
      </c>
      <c r="AA10" s="180">
        <f t="shared" si="65"/>
        <v>0.7</v>
      </c>
      <c r="AB10" s="180">
        <f t="shared" si="65"/>
        <v>0.7</v>
      </c>
      <c r="AC10" s="180">
        <f t="shared" si="65"/>
        <v>0.7</v>
      </c>
      <c r="AD10" s="180">
        <f t="shared" si="65"/>
        <v>0.7</v>
      </c>
      <c r="AE10" s="180">
        <f t="shared" si="65"/>
        <v>0.7</v>
      </c>
      <c r="AF10" s="180">
        <f t="shared" si="65"/>
        <v>0.7</v>
      </c>
      <c r="AG10" s="180">
        <f t="shared" si="65"/>
        <v>0.7</v>
      </c>
      <c r="AH10" s="180">
        <f t="shared" si="65"/>
        <v>0.7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I'!$AM$15:$AM$49,COLUMN(A1),ROW(A1))</f>
        <v>100</v>
      </c>
      <c r="E11" s="183">
        <f>INDEX('SV I'!$AM$15:$AM$49,COLUMN(D1),ROW(D1))</f>
        <v>100</v>
      </c>
      <c r="F11" s="183">
        <f>INDEX('SV I'!$AM$15:$AM$49,COLUMN(E1),ROW(E1))</f>
        <v>100</v>
      </c>
      <c r="G11" s="183">
        <f>INDEX('SV I'!$AM$15:$AM$49,COLUMN(F1),ROW(F1))</f>
        <v>100</v>
      </c>
      <c r="H11" s="183">
        <f>INDEX('SV I'!$AM$15:$AM$49,COLUMN(G1),ROW(G1))</f>
        <v>100</v>
      </c>
      <c r="I11" s="183">
        <f>INDEX('SV I'!$AM$15:$AM$49,COLUMN(H1),ROW(H1))</f>
        <v>100</v>
      </c>
      <c r="J11" s="183">
        <f>INDEX('SV I'!$AM$15:$AM$49,COLUMN(I1),ROW(I1))</f>
        <v>100</v>
      </c>
      <c r="K11" s="183">
        <f>INDEX('SV I'!$AM$15:$AM$49,COLUMN(J1),ROW(J1))</f>
        <v>100</v>
      </c>
      <c r="L11" s="183">
        <f>INDEX('SV I'!$AM$15:$AM$49,COLUMN(K1),ROW(K1))</f>
        <v>100</v>
      </c>
      <c r="M11" s="183">
        <f>INDEX('SV I'!$AM$15:$AM$49,COLUMN(L1),ROW(L1))</f>
        <v>100</v>
      </c>
      <c r="N11" s="183">
        <f>INDEX('SV I'!$AM$15:$AM$49,COLUMN(M1),ROW(M1))</f>
        <v>100</v>
      </c>
      <c r="O11" s="183">
        <f>INDEX('SV I'!$AM$15:$AM$49,COLUMN(N1),ROW(N1))</f>
        <v>100</v>
      </c>
      <c r="P11" s="183">
        <f>INDEX('SV I'!$AM$15:$AM$49,COLUMN(O1),ROW(O1))</f>
        <v>100</v>
      </c>
      <c r="Q11" s="183">
        <f>INDEX('SV I'!$AM$15:$AM$49,COLUMN(Q1),ROW(Q1))</f>
        <v>10</v>
      </c>
      <c r="R11" s="183">
        <f>INDEX('SV I'!$AM$15:$AM$49,COLUMN(R1),ROW(R1))</f>
        <v>10</v>
      </c>
      <c r="S11" s="183">
        <f>INDEX('SV I'!$AM$15:$AM$49,COLUMN(S1),ROW(S1))</f>
        <v>10</v>
      </c>
      <c r="T11" s="183">
        <f>INDEX('SV I'!$AM$15:$AM$49,COLUMN(T1),ROW(T1))</f>
        <v>10</v>
      </c>
      <c r="U11" s="183">
        <f>INDEX('SV I'!$AM$15:$AM$49,COLUMN(U1),ROW(U1))</f>
        <v>10</v>
      </c>
      <c r="V11" s="183">
        <f>INDEX('SV I'!$AM$15:$AM$49,COLUMN(V1),ROW(V1))</f>
        <v>10</v>
      </c>
      <c r="W11" s="183">
        <f>INDEX('SV I'!$AM$15:$AM$49,COLUMN(W1),ROW(W1))</f>
        <v>10</v>
      </c>
      <c r="X11" s="183">
        <f>INDEX('SV I'!$AM$15:$AM$49,COLUMN(X1),ROW(X1))</f>
        <v>2</v>
      </c>
      <c r="Y11" s="183">
        <f>INDEX('SV I'!$AM$15:$AM$49,COLUMN(Y1),ROW(Y1))</f>
        <v>10</v>
      </c>
      <c r="Z11" s="183">
        <f>INDEX('SV I'!$AM$15:$AM$49,COLUMN(Z1),ROW(Z1))</f>
        <v>3</v>
      </c>
      <c r="AA11" s="183">
        <f>INDEX('SV I'!$AM$15:$AM$49,COLUMN(AA1),ROW(AA1))</f>
        <v>2</v>
      </c>
      <c r="AB11" s="183">
        <f>INDEX('SV I'!$AM$15:$AM$49,COLUMN(AB1),ROW(AB1))</f>
        <v>2</v>
      </c>
      <c r="AC11" s="183">
        <f>INDEX('SV I'!$AM$15:$AM$49,COLUMN(AC1),ROW(AC1))</f>
        <v>0.7</v>
      </c>
      <c r="AD11" s="183">
        <f>INDEX('SV I'!$AM$15:$AM$49,COLUMN(AE1),ROW(AE1))</f>
        <v>0.15</v>
      </c>
      <c r="AE11" s="183">
        <f>INDEX('SV I'!$AM$15:$AM$49,COLUMN(AF1),ROW(AF1))</f>
        <v>100</v>
      </c>
      <c r="AF11" s="183">
        <f>INDEX('SV I'!$AM$15:$AM$49,COLUMN(AG1),ROW(AG1))</f>
        <v>2</v>
      </c>
      <c r="AG11" s="183">
        <f>INDEX('SV I'!$AM$15:$AM$49,COLUMN(AH1),ROW(AH1))</f>
        <v>100</v>
      </c>
      <c r="AH11" s="183">
        <f>INDEX('SV I'!$AM$15:$AM$49,COLUMN(AI1),ROW(AI1))</f>
        <v>0.15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0.70339282089247479</v>
      </c>
      <c r="E12" s="177">
        <f t="shared" ref="E12:AH12" si="66">E10+(E9/(E11*E15))</f>
        <v>0.70339282089247479</v>
      </c>
      <c r="F12" s="177">
        <f t="shared" si="66"/>
        <v>0.70339282089247479</v>
      </c>
      <c r="G12" s="177">
        <f t="shared" si="66"/>
        <v>0.70339282089247479</v>
      </c>
      <c r="H12" s="177">
        <f t="shared" si="66"/>
        <v>0.70339282089247479</v>
      </c>
      <c r="I12" s="177">
        <f t="shared" si="66"/>
        <v>0.70339282089247479</v>
      </c>
      <c r="J12" s="177">
        <f t="shared" si="66"/>
        <v>0.70339282089247479</v>
      </c>
      <c r="K12" s="177">
        <f t="shared" si="66"/>
        <v>0.70339282089247479</v>
      </c>
      <c r="L12" s="177">
        <f t="shared" si="66"/>
        <v>0.70339282089247479</v>
      </c>
      <c r="M12" s="177">
        <f t="shared" si="66"/>
        <v>0.70339282089247479</v>
      </c>
      <c r="N12" s="177">
        <f t="shared" si="66"/>
        <v>0.70339282089247479</v>
      </c>
      <c r="O12" s="177">
        <f t="shared" si="66"/>
        <v>0.70339282089247479</v>
      </c>
      <c r="P12" s="177">
        <f t="shared" si="66"/>
        <v>0.70339282089247479</v>
      </c>
      <c r="Q12" s="177">
        <f t="shared" si="66"/>
        <v>0.73170860647172764</v>
      </c>
      <c r="R12" s="177">
        <f t="shared" si="66"/>
        <v>0.73084382629522604</v>
      </c>
      <c r="S12" s="177">
        <f t="shared" si="66"/>
        <v>0.73029304368281123</v>
      </c>
      <c r="T12" s="177">
        <f t="shared" si="66"/>
        <v>0.73002496365021996</v>
      </c>
      <c r="U12" s="177">
        <f t="shared" si="66"/>
        <v>0.73084382629522604</v>
      </c>
      <c r="V12" s="177">
        <f t="shared" si="66"/>
        <v>0.73084382629522604</v>
      </c>
      <c r="W12" s="177">
        <f t="shared" si="66"/>
        <v>0.72976158677609526</v>
      </c>
      <c r="X12" s="177">
        <f t="shared" si="66"/>
        <v>0.84880793388047648</v>
      </c>
      <c r="Y12" s="177">
        <f t="shared" si="66"/>
        <v>0.73294000866480447</v>
      </c>
      <c r="Z12" s="177">
        <f t="shared" si="66"/>
        <v>0.80008321216740008</v>
      </c>
      <c r="AA12" s="177">
        <f t="shared" si="66"/>
        <v>0.85146521841405642</v>
      </c>
      <c r="AB12" s="177">
        <f t="shared" si="66"/>
        <v>0.84136753718645263</v>
      </c>
      <c r="AC12" s="177">
        <f t="shared" si="66"/>
        <v>1.0877509591399845</v>
      </c>
      <c r="AD12" s="177">
        <f t="shared" si="66"/>
        <v>2.3156289964166028</v>
      </c>
      <c r="AE12" s="177">
        <f t="shared" si="66"/>
        <v>0.70339282089247479</v>
      </c>
      <c r="AF12" s="177">
        <f t="shared" si="66"/>
        <v>0.86964104462374325</v>
      </c>
      <c r="AG12" s="177">
        <f t="shared" si="66"/>
        <v>0.70339282089247479</v>
      </c>
      <c r="AH12" s="177">
        <f t="shared" si="66"/>
        <v>2.1592778032149962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67">0.00000000000003595*293.15/(0.001*E4)</f>
        <v>9.7460927746386409E-11</v>
      </c>
      <c r="F13" s="177">
        <f t="shared" si="67"/>
        <v>9.7460927746386396E-11</v>
      </c>
      <c r="G13" s="177">
        <f t="shared" si="67"/>
        <v>8.6270700480521296E-11</v>
      </c>
      <c r="H13" s="177">
        <f t="shared" si="67"/>
        <v>8.6270700480521296E-11</v>
      </c>
      <c r="I13" s="177">
        <f t="shared" si="67"/>
        <v>8.6270700480521296E-11</v>
      </c>
      <c r="J13" s="177">
        <f t="shared" si="67"/>
        <v>8.6270700480521296E-11</v>
      </c>
      <c r="K13" s="177">
        <f t="shared" si="67"/>
        <v>8.6270700480521296E-11</v>
      </c>
      <c r="L13" s="177">
        <f t="shared" si="67"/>
        <v>8.6270700480521296E-11</v>
      </c>
      <c r="M13" s="177">
        <f t="shared" si="67"/>
        <v>7.7385486654183641E-11</v>
      </c>
      <c r="N13" s="177">
        <f t="shared" si="67"/>
        <v>7.7385486654183641E-11</v>
      </c>
      <c r="O13" s="177">
        <f t="shared" si="67"/>
        <v>8.6270700480521296E-11</v>
      </c>
      <c r="P13" s="177">
        <f t="shared" si="67"/>
        <v>8.6270700480521296E-11</v>
      </c>
      <c r="Q13" s="177">
        <f t="shared" si="67"/>
        <v>1.3492526373738923E-10</v>
      </c>
      <c r="R13" s="177">
        <f t="shared" si="67"/>
        <v>1.143849447543795E-10</v>
      </c>
      <c r="S13" s="177">
        <f t="shared" si="67"/>
        <v>9.9272254144687259E-11</v>
      </c>
      <c r="T13" s="177">
        <f t="shared" si="67"/>
        <v>9.9272254144687259E-11</v>
      </c>
      <c r="U13" s="177">
        <f t="shared" si="67"/>
        <v>9.9272254144687259E-11</v>
      </c>
      <c r="V13" s="177">
        <f t="shared" si="67"/>
        <v>8.7686939410580254E-11</v>
      </c>
      <c r="W13" s="177">
        <f t="shared" si="67"/>
        <v>8.7686939410580254E-11</v>
      </c>
      <c r="X13" s="177">
        <f t="shared" si="67"/>
        <v>8.7686939410580254E-11</v>
      </c>
      <c r="Y13" s="177">
        <f t="shared" si="67"/>
        <v>9.073077552215163E-11</v>
      </c>
      <c r="Z13" s="177">
        <f t="shared" si="67"/>
        <v>8.9182893289328926E-11</v>
      </c>
      <c r="AA13" s="177">
        <f t="shared" si="67"/>
        <v>8.2228570425392466E-11</v>
      </c>
      <c r="AB13" s="177">
        <f t="shared" si="67"/>
        <v>7.4117325409663123E-11</v>
      </c>
      <c r="AC13" s="177">
        <f t="shared" si="67"/>
        <v>7.4117325409663123E-11</v>
      </c>
      <c r="AD13" s="177">
        <f t="shared" si="67"/>
        <v>6.3031133559411226E-11</v>
      </c>
      <c r="AE13" s="177">
        <f t="shared" si="67"/>
        <v>7.8537145646406527E-11</v>
      </c>
      <c r="AF13" s="177">
        <f t="shared" si="67"/>
        <v>8.9215357200301364E-11</v>
      </c>
      <c r="AG13" s="177">
        <f t="shared" si="67"/>
        <v>7.974652486133497E-11</v>
      </c>
      <c r="AH13" s="177">
        <f t="shared" si="67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0.23864858599618902</v>
      </c>
      <c r="E14" s="181">
        <f t="shared" ref="E14:AH14" si="68">E9*E12+E13</f>
        <v>0.23864858593154287</v>
      </c>
      <c r="F14" s="181">
        <f t="shared" si="68"/>
        <v>0.23864858593154287</v>
      </c>
      <c r="G14" s="181">
        <f t="shared" si="68"/>
        <v>0.23864858592035265</v>
      </c>
      <c r="H14" s="181">
        <f t="shared" si="68"/>
        <v>0.23864858592035265</v>
      </c>
      <c r="I14" s="181">
        <f t="shared" si="68"/>
        <v>0.23864858592035265</v>
      </c>
      <c r="J14" s="181">
        <f t="shared" si="68"/>
        <v>0.23864858592035265</v>
      </c>
      <c r="K14" s="181">
        <f t="shared" si="68"/>
        <v>0.23864858592035265</v>
      </c>
      <c r="L14" s="181">
        <f t="shared" si="68"/>
        <v>0.23864858592035265</v>
      </c>
      <c r="M14" s="181">
        <f t="shared" si="68"/>
        <v>0.23864858591146743</v>
      </c>
      <c r="N14" s="181">
        <f t="shared" si="68"/>
        <v>0.23864858591146743</v>
      </c>
      <c r="O14" s="181">
        <f t="shared" si="68"/>
        <v>0.23864858592035265</v>
      </c>
      <c r="P14" s="181">
        <f t="shared" si="68"/>
        <v>0.23864858592035265</v>
      </c>
      <c r="Q14" s="181">
        <f t="shared" si="68"/>
        <v>0.24825562485901997</v>
      </c>
      <c r="R14" s="181">
        <f t="shared" si="68"/>
        <v>0.24796222041345639</v>
      </c>
      <c r="S14" s="181">
        <f t="shared" si="68"/>
        <v>0.2477753497228824</v>
      </c>
      <c r="T14" s="181">
        <f t="shared" si="68"/>
        <v>0.24768439496933931</v>
      </c>
      <c r="U14" s="181">
        <f t="shared" si="68"/>
        <v>0.2479622203983437</v>
      </c>
      <c r="V14" s="181">
        <f t="shared" si="68"/>
        <v>0.24796222038675839</v>
      </c>
      <c r="W14" s="181">
        <f t="shared" si="68"/>
        <v>0.24759503590164147</v>
      </c>
      <c r="X14" s="181">
        <f t="shared" si="68"/>
        <v>0.28798532926449738</v>
      </c>
      <c r="Y14" s="181">
        <f t="shared" si="68"/>
        <v>0.24867341752359653</v>
      </c>
      <c r="Z14" s="181">
        <f t="shared" si="68"/>
        <v>0.27145390388517843</v>
      </c>
      <c r="AA14" s="181">
        <f t="shared" si="68"/>
        <v>0.28888689830731706</v>
      </c>
      <c r="AB14" s="181">
        <f t="shared" si="68"/>
        <v>0.28546093591574928</v>
      </c>
      <c r="AC14" s="181">
        <f t="shared" si="68"/>
        <v>0.36905441807208866</v>
      </c>
      <c r="AD14" s="181">
        <f t="shared" si="68"/>
        <v>0.78565144388931663</v>
      </c>
      <c r="AE14" s="181">
        <f t="shared" si="68"/>
        <v>0.23864858591261909</v>
      </c>
      <c r="AF14" s="181">
        <f t="shared" si="68"/>
        <v>0.29505363060452566</v>
      </c>
      <c r="AG14" s="181">
        <f t="shared" si="68"/>
        <v>0.23864858591382845</v>
      </c>
      <c r="AH14" s="181">
        <f t="shared" si="68"/>
        <v>0.73260428440316938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I'!$AL$15:$AL$49,COLUMN(A1),ROW(A1))</f>
        <v>1</v>
      </c>
      <c r="E15" s="182">
        <f>INDEX('SV I'!$AL$15:$AL$49,COLUMN(D1),ROW(D1))</f>
        <v>1</v>
      </c>
      <c r="F15" s="182">
        <f>INDEX('SV I'!$AL$15:$AL$49,COLUMN(E1),ROW(E1))</f>
        <v>1</v>
      </c>
      <c r="G15" s="182">
        <f>INDEX('SV I'!$AL$15:$AL$49,COLUMN(F1),ROW(F1))</f>
        <v>1</v>
      </c>
      <c r="H15" s="182">
        <f>INDEX('SV I'!$AL$15:$AL$49,COLUMN(G1),ROW(G1))</f>
        <v>1</v>
      </c>
      <c r="I15" s="182">
        <f>INDEX('SV I'!$AL$15:$AL$49,COLUMN(H1),ROW(H1))</f>
        <v>1</v>
      </c>
      <c r="J15" s="182">
        <f>INDEX('SV I'!$AL$15:$AL$49,COLUMN(I1),ROW(I1))</f>
        <v>1</v>
      </c>
      <c r="K15" s="182">
        <f>INDEX('SV I'!$AL$15:$AL$49,COLUMN(J1),ROW(J1))</f>
        <v>1</v>
      </c>
      <c r="L15" s="182">
        <f>INDEX('SV I'!$AL$15:$AL$49,COLUMN(K1),ROW(K1))</f>
        <v>1</v>
      </c>
      <c r="M15" s="182">
        <f>INDEX('SV I'!$AL$15:$AL$49,COLUMN(L1),ROW(L1))</f>
        <v>1</v>
      </c>
      <c r="N15" s="182">
        <f>INDEX('SV I'!$AL$15:$AL$49,COLUMN(M1),ROW(M1))</f>
        <v>1</v>
      </c>
      <c r="O15" s="182">
        <f>INDEX('SV I'!$AL$15:$AL$49,COLUMN(N1),ROW(N1))</f>
        <v>1</v>
      </c>
      <c r="P15" s="182">
        <f>INDEX('SV I'!$AL$15:$AL$49,COLUMN(O1),ROW(O1))</f>
        <v>1</v>
      </c>
      <c r="Q15" s="182">
        <f>INDEX('SV I'!$AL$15:$AL$49,COLUMN(Q1),ROW(Q1))</f>
        <v>1.07</v>
      </c>
      <c r="R15" s="182">
        <f>INDEX('SV I'!$AL$15:$AL$49,COLUMN(R1),ROW(R1))</f>
        <v>1.1000000000000001</v>
      </c>
      <c r="S15" s="182">
        <f>INDEX('SV I'!$AL$15:$AL$49,COLUMN(S1),ROW(S1))</f>
        <v>1.1200000000000001</v>
      </c>
      <c r="T15" s="182">
        <f>INDEX('SV I'!$AL$15:$AL$49,COLUMN(T1),ROW(T1))</f>
        <v>1.1299999999999999</v>
      </c>
      <c r="U15" s="182">
        <f>INDEX('SV I'!$AL$15:$AL$49,COLUMN(U1),ROW(U1))</f>
        <v>1.1000000000000001</v>
      </c>
      <c r="V15" s="182">
        <f>INDEX('SV I'!$AL$15:$AL$49,COLUMN(V1),ROW(V1))</f>
        <v>1.1000000000000001</v>
      </c>
      <c r="W15" s="182">
        <f>INDEX('SV I'!$AL$15:$AL$49,COLUMN(W1),ROW(W1))</f>
        <v>1.1399999999999999</v>
      </c>
      <c r="X15" s="182">
        <f>INDEX('SV I'!$AL$15:$AL$49,COLUMN(X1),ROW(X1))</f>
        <v>1.1399999999999999</v>
      </c>
      <c r="Y15" s="182">
        <f>INDEX('SV I'!$AL$15:$AL$49,COLUMN(Y1),ROW(Y1))</f>
        <v>1.03</v>
      </c>
      <c r="Z15" s="182">
        <f>INDEX('SV I'!$AL$15:$AL$49,COLUMN(Z1),ROW(Z1))</f>
        <v>1.1299999999999999</v>
      </c>
      <c r="AA15" s="182">
        <f>INDEX('SV I'!$AL$15:$AL$49,COLUMN(AA1),ROW(AA1))</f>
        <v>1.1200000000000001</v>
      </c>
      <c r="AB15" s="182">
        <f>INDEX('SV I'!$AL$15:$AL$49,COLUMN(AB1),ROW(AB1))</f>
        <v>1.2</v>
      </c>
      <c r="AC15" s="182">
        <f>INDEX('SV I'!$AL$15:$AL$49,COLUMN(AC1),ROW(AC1))</f>
        <v>1.25</v>
      </c>
      <c r="AD15" s="182">
        <f>INDEX('SV I'!$AL$15:$AL$49,COLUMN(AE1),ROW(AE1))</f>
        <v>1.4</v>
      </c>
      <c r="AE15" s="182">
        <f>INDEX('SV I'!$AL$15:$AL$49,COLUMN(AF1),ROW(AF1))</f>
        <v>1</v>
      </c>
      <c r="AF15" s="182">
        <f>INDEX('SV I'!$AL$15:$AL$49,COLUMN(AG1),ROW(AG1))</f>
        <v>1</v>
      </c>
      <c r="AG15" s="182">
        <f>INDEX('SV I'!$AL$15:$AL$49,COLUMN(AH1),ROW(AH1))</f>
        <v>1</v>
      </c>
      <c r="AH15" s="182">
        <f>INDEX('SV I'!$AL$15:$AL$49,COLUMN(AI1),ROW(AI1))</f>
        <v>1.55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C18" si="69">D1</f>
        <v>Tracer</v>
      </c>
      <c r="E18" s="186" t="str">
        <f t="shared" si="69"/>
        <v>2MP</v>
      </c>
      <c r="F18" s="186" t="str">
        <f t="shared" si="69"/>
        <v>4MP</v>
      </c>
      <c r="G18" s="186" t="str">
        <f t="shared" si="69"/>
        <v>23DMP</v>
      </c>
      <c r="H18" s="186" t="str">
        <f t="shared" si="69"/>
        <v>24DMP</v>
      </c>
      <c r="I18" s="186" t="str">
        <f t="shared" si="69"/>
        <v>25DMP</v>
      </c>
      <c r="J18" s="186" t="str">
        <f t="shared" si="69"/>
        <v>26DMP</v>
      </c>
      <c r="K18" s="186" t="str">
        <f t="shared" si="69"/>
        <v>34DMP</v>
      </c>
      <c r="L18" s="186" t="str">
        <f t="shared" si="69"/>
        <v>35DMP</v>
      </c>
      <c r="M18" s="186" t="str">
        <f t="shared" si="69"/>
        <v>235TMP</v>
      </c>
      <c r="N18" s="186" t="str">
        <f t="shared" si="69"/>
        <v>246TMP</v>
      </c>
      <c r="O18" s="186" t="str">
        <f t="shared" si="69"/>
        <v>2EP</v>
      </c>
      <c r="P18" s="186" t="str">
        <f t="shared" si="69"/>
        <v>3EP</v>
      </c>
      <c r="Q18" s="226" t="str">
        <f t="shared" si="69"/>
        <v>BEN</v>
      </c>
      <c r="R18" s="226" t="str">
        <f t="shared" si="69"/>
        <v>TOL</v>
      </c>
      <c r="S18" s="226" t="str">
        <f t="shared" si="69"/>
        <v>ETB</v>
      </c>
      <c r="T18" s="226" t="str">
        <f t="shared" si="69"/>
        <v>mpX</v>
      </c>
      <c r="U18" s="226" t="str">
        <f t="shared" si="69"/>
        <v>orX</v>
      </c>
      <c r="V18" s="226" t="str">
        <f t="shared" si="69"/>
        <v>123TMB</v>
      </c>
      <c r="W18" s="226" t="str">
        <f t="shared" si="69"/>
        <v>124TMB</v>
      </c>
      <c r="X18" s="226" t="str">
        <f t="shared" si="69"/>
        <v>135TMB</v>
      </c>
      <c r="Y18" s="231" t="str">
        <f t="shared" si="69"/>
        <v>IDE</v>
      </c>
      <c r="Z18" s="231" t="str">
        <f t="shared" si="69"/>
        <v>IDA</v>
      </c>
      <c r="AA18" s="231" t="str">
        <f t="shared" si="69"/>
        <v>NAP</v>
      </c>
      <c r="AB18" s="231" t="str">
        <f t="shared" si="69"/>
        <v>1MN</v>
      </c>
      <c r="AC18" s="231" t="str">
        <f t="shared" si="69"/>
        <v>2MN</v>
      </c>
      <c r="AD18" s="236" t="str">
        <f t="shared" ref="AD18:AH18" si="70">AD1</f>
        <v>CAR</v>
      </c>
      <c r="AE18" s="236" t="str">
        <f t="shared" si="70"/>
        <v>BTP</v>
      </c>
      <c r="AF18" s="236" t="str">
        <f t="shared" si="70"/>
        <v>BFU</v>
      </c>
      <c r="AG18" s="236" t="str">
        <f t="shared" si="70"/>
        <v>2MB</v>
      </c>
      <c r="AH18" s="236" t="str">
        <f t="shared" si="70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Q41" si="71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24" si="72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72"/>
        <v>0</v>
      </c>
      <c r="H22" s="190">
        <f t="shared" si="72"/>
        <v>0</v>
      </c>
      <c r="I22" s="190">
        <f t="shared" si="72"/>
        <v>0</v>
      </c>
      <c r="J22" s="190">
        <f t="shared" si="72"/>
        <v>0</v>
      </c>
      <c r="K22" s="190">
        <f t="shared" si="72"/>
        <v>0</v>
      </c>
      <c r="L22" s="190">
        <f t="shared" si="72"/>
        <v>0</v>
      </c>
      <c r="M22" s="190">
        <f t="shared" si="72"/>
        <v>0</v>
      </c>
      <c r="N22" s="190">
        <f t="shared" si="72"/>
        <v>0</v>
      </c>
      <c r="O22" s="190">
        <f t="shared" si="72"/>
        <v>0</v>
      </c>
      <c r="P22" s="190">
        <f t="shared" si="72"/>
        <v>0</v>
      </c>
      <c r="Q22" s="230">
        <f t="shared" si="72"/>
        <v>0</v>
      </c>
      <c r="R22" s="230">
        <f t="shared" si="72"/>
        <v>0</v>
      </c>
      <c r="S22" s="230">
        <f t="shared" si="72"/>
        <v>0</v>
      </c>
      <c r="T22" s="230">
        <f t="shared" si="72"/>
        <v>0</v>
      </c>
      <c r="U22" s="230">
        <f t="shared" si="72"/>
        <v>0</v>
      </c>
      <c r="V22" s="230">
        <f t="shared" ref="R22:AG37" si="73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0">
        <f t="shared" si="73"/>
        <v>0</v>
      </c>
      <c r="X22" s="230">
        <f t="shared" si="73"/>
        <v>0</v>
      </c>
      <c r="Y22" s="235">
        <f t="shared" si="73"/>
        <v>0</v>
      </c>
      <c r="Z22" s="235">
        <f t="shared" si="73"/>
        <v>0</v>
      </c>
      <c r="AA22" s="235">
        <f t="shared" si="73"/>
        <v>0</v>
      </c>
      <c r="AB22" s="235">
        <f t="shared" si="73"/>
        <v>0</v>
      </c>
      <c r="AC22" s="235">
        <f t="shared" si="73"/>
        <v>0</v>
      </c>
      <c r="AD22" s="240">
        <f t="shared" si="73"/>
        <v>0</v>
      </c>
      <c r="AE22" s="240">
        <f t="shared" si="73"/>
        <v>0</v>
      </c>
      <c r="AF22" s="240">
        <f t="shared" si="73"/>
        <v>0</v>
      </c>
      <c r="AG22" s="240">
        <f t="shared" si="73"/>
        <v>0</v>
      </c>
      <c r="AH22" s="240">
        <f t="shared" ref="AE22:AH37" si="74">IF((AH$2-(SQRT((AH$9/AH$15)^2+4*AH$16*AH$14))*$B22) &lt; 0, 0.5*EXP(((AH$9/AH$15)*AH$2)/(2*AH$14))*(EXP(-(AH$2*(SQRT((AH$9/AH$15)^2+4*AH$16*AH$14)))/(2*AH$14))*(2-ERFC(-(AH$2-(SQRT((AH$9/AH$15)^2+4*AH$16*AH$14))*$B22)/(2*SQRT(AH$14*$B22))))),0.5*EXP(((AH$9/AH$15)*AH$2)/(2*AH$14))*(EXP(-(AH$2*(SQRT((AH$9/AH$15)^2+4*AH$16*AH$14)))/(2*AH$14))*ERFC((AH$2-(SQRT((AH$9/AH$15)^2+4*AH$16*AH$14))*$B22)/(2*SQRT(AH$14*$B22)))))</f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72"/>
        <v>0</v>
      </c>
      <c r="G23" s="190">
        <f t="shared" si="72"/>
        <v>0</v>
      </c>
      <c r="H23" s="190">
        <f t="shared" si="72"/>
        <v>0</v>
      </c>
      <c r="I23" s="190">
        <f t="shared" si="72"/>
        <v>0</v>
      </c>
      <c r="J23" s="190">
        <f t="shared" si="72"/>
        <v>0</v>
      </c>
      <c r="K23" s="190">
        <f t="shared" si="72"/>
        <v>0</v>
      </c>
      <c r="L23" s="190">
        <f t="shared" si="72"/>
        <v>0</v>
      </c>
      <c r="M23" s="190">
        <f t="shared" si="72"/>
        <v>0</v>
      </c>
      <c r="N23" s="190">
        <f t="shared" si="72"/>
        <v>0</v>
      </c>
      <c r="O23" s="190">
        <f t="shared" si="72"/>
        <v>0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0</v>
      </c>
      <c r="R23" s="230">
        <f t="shared" si="72"/>
        <v>0</v>
      </c>
      <c r="S23" s="230">
        <f t="shared" si="72"/>
        <v>0</v>
      </c>
      <c r="T23" s="230">
        <f t="shared" si="72"/>
        <v>0</v>
      </c>
      <c r="U23" s="230">
        <f t="shared" si="72"/>
        <v>0</v>
      </c>
      <c r="V23" s="230">
        <f t="shared" si="73"/>
        <v>0</v>
      </c>
      <c r="W23" s="230">
        <f t="shared" si="73"/>
        <v>0</v>
      </c>
      <c r="X23" s="230">
        <f t="shared" si="73"/>
        <v>0</v>
      </c>
      <c r="Y23" s="235">
        <f t="shared" si="73"/>
        <v>0</v>
      </c>
      <c r="Z23" s="235">
        <f t="shared" si="73"/>
        <v>0</v>
      </c>
      <c r="AA23" s="235">
        <f t="shared" si="73"/>
        <v>0</v>
      </c>
      <c r="AB23" s="235">
        <f t="shared" si="73"/>
        <v>0</v>
      </c>
      <c r="AC23" s="235">
        <f t="shared" si="73"/>
        <v>0</v>
      </c>
      <c r="AD23" s="240">
        <f t="shared" si="73"/>
        <v>3.8857805861880479E-16</v>
      </c>
      <c r="AE23" s="240">
        <f t="shared" si="74"/>
        <v>0</v>
      </c>
      <c r="AF23" s="240">
        <f t="shared" si="74"/>
        <v>0</v>
      </c>
      <c r="AG23" s="240">
        <f t="shared" si="74"/>
        <v>0</v>
      </c>
      <c r="AH23" s="240">
        <f t="shared" si="74"/>
        <v>0</v>
      </c>
    </row>
    <row r="24" spans="1:34">
      <c r="B24" s="218">
        <v>30</v>
      </c>
      <c r="C24" s="220" t="s">
        <v>16</v>
      </c>
      <c r="D24" s="224">
        <f t="shared" si="71"/>
        <v>0</v>
      </c>
      <c r="E24" s="190">
        <f t="shared" si="71"/>
        <v>0</v>
      </c>
      <c r="F24" s="190">
        <f t="shared" si="71"/>
        <v>0</v>
      </c>
      <c r="G24" s="190">
        <f t="shared" si="71"/>
        <v>0</v>
      </c>
      <c r="H24" s="190">
        <f t="shared" si="71"/>
        <v>0</v>
      </c>
      <c r="I24" s="190">
        <f t="shared" si="71"/>
        <v>0</v>
      </c>
      <c r="J24" s="190">
        <f t="shared" si="71"/>
        <v>0</v>
      </c>
      <c r="K24" s="190">
        <f t="shared" si="71"/>
        <v>0</v>
      </c>
      <c r="L24" s="190">
        <f t="shared" si="71"/>
        <v>0</v>
      </c>
      <c r="M24" s="190">
        <f t="shared" si="71"/>
        <v>0</v>
      </c>
      <c r="N24" s="190">
        <f t="shared" si="71"/>
        <v>0</v>
      </c>
      <c r="O24" s="190">
        <f t="shared" si="71"/>
        <v>0</v>
      </c>
      <c r="P24" s="190">
        <f t="shared" si="71"/>
        <v>0</v>
      </c>
      <c r="Q24" s="230">
        <f t="shared" si="71"/>
        <v>0</v>
      </c>
      <c r="R24" s="230">
        <f t="shared" si="72"/>
        <v>0</v>
      </c>
      <c r="S24" s="230">
        <f t="shared" si="72"/>
        <v>0</v>
      </c>
      <c r="T24" s="230">
        <f t="shared" si="72"/>
        <v>0</v>
      </c>
      <c r="U24" s="230">
        <f t="shared" si="72"/>
        <v>0</v>
      </c>
      <c r="V24" s="230">
        <f t="shared" si="73"/>
        <v>0</v>
      </c>
      <c r="W24" s="230">
        <f t="shared" si="73"/>
        <v>0</v>
      </c>
      <c r="X24" s="230">
        <f t="shared" si="73"/>
        <v>0</v>
      </c>
      <c r="Y24" s="235">
        <f t="shared" si="73"/>
        <v>0</v>
      </c>
      <c r="Z24" s="235">
        <f t="shared" si="73"/>
        <v>0</v>
      </c>
      <c r="AA24" s="235">
        <f t="shared" si="73"/>
        <v>0</v>
      </c>
      <c r="AB24" s="235">
        <f t="shared" si="73"/>
        <v>0</v>
      </c>
      <c r="AC24" s="235">
        <f t="shared" si="73"/>
        <v>0</v>
      </c>
      <c r="AD24" s="240">
        <f t="shared" si="73"/>
        <v>2.4299784406878189E-10</v>
      </c>
      <c r="AE24" s="240">
        <f t="shared" si="74"/>
        <v>0</v>
      </c>
      <c r="AF24" s="240">
        <f t="shared" si="74"/>
        <v>0</v>
      </c>
      <c r="AG24" s="240">
        <f t="shared" si="74"/>
        <v>0</v>
      </c>
      <c r="AH24" s="240">
        <f t="shared" si="74"/>
        <v>2.8563928999858484E-11</v>
      </c>
    </row>
    <row r="25" spans="1:34">
      <c r="B25" s="218">
        <v>40</v>
      </c>
      <c r="C25" s="220" t="s">
        <v>16</v>
      </c>
      <c r="D25" s="224">
        <f t="shared" si="71"/>
        <v>5.5511151231257827E-17</v>
      </c>
      <c r="E25" s="190">
        <f t="shared" si="71"/>
        <v>5.5511151231257827E-17</v>
      </c>
      <c r="F25" s="190">
        <f t="shared" si="71"/>
        <v>5.5511151231257827E-17</v>
      </c>
      <c r="G25" s="190">
        <f t="shared" si="71"/>
        <v>5.5511151231257827E-17</v>
      </c>
      <c r="H25" s="190">
        <f t="shared" si="71"/>
        <v>5.5511151231257827E-17</v>
      </c>
      <c r="I25" s="190">
        <f t="shared" si="71"/>
        <v>5.5511151231257827E-17</v>
      </c>
      <c r="J25" s="190">
        <f t="shared" si="71"/>
        <v>5.5511151231257827E-17</v>
      </c>
      <c r="K25" s="190">
        <f t="shared" si="71"/>
        <v>5.5511151231257827E-17</v>
      </c>
      <c r="L25" s="190">
        <f t="shared" si="71"/>
        <v>5.5511151231257827E-17</v>
      </c>
      <c r="M25" s="190">
        <f t="shared" si="71"/>
        <v>5.5511151231257827E-17</v>
      </c>
      <c r="N25" s="190">
        <f t="shared" si="71"/>
        <v>5.5511151231257827E-17</v>
      </c>
      <c r="O25" s="190">
        <f t="shared" si="71"/>
        <v>5.5511151231257827E-17</v>
      </c>
      <c r="P25" s="190">
        <f t="shared" si="71"/>
        <v>5.5511151231257827E-17</v>
      </c>
      <c r="Q25" s="230">
        <f t="shared" si="71"/>
        <v>5.5511151231257821E-17</v>
      </c>
      <c r="R25" s="230">
        <f t="shared" si="73"/>
        <v>0</v>
      </c>
      <c r="S25" s="230">
        <f t="shared" si="73"/>
        <v>0</v>
      </c>
      <c r="T25" s="230">
        <f t="shared" si="73"/>
        <v>0</v>
      </c>
      <c r="U25" s="230">
        <f t="shared" si="73"/>
        <v>0</v>
      </c>
      <c r="V25" s="230">
        <f t="shared" si="73"/>
        <v>0</v>
      </c>
      <c r="W25" s="230">
        <f t="shared" si="73"/>
        <v>0</v>
      </c>
      <c r="X25" s="230">
        <f t="shared" si="73"/>
        <v>1.0547118733938985E-15</v>
      </c>
      <c r="Y25" s="235">
        <f t="shared" si="73"/>
        <v>5.5511151231257827E-17</v>
      </c>
      <c r="Z25" s="235">
        <f t="shared" si="73"/>
        <v>1.6653345369377348E-16</v>
      </c>
      <c r="AA25" s="235">
        <f t="shared" si="73"/>
        <v>1.6098233857064768E-15</v>
      </c>
      <c r="AB25" s="235">
        <f t="shared" si="73"/>
        <v>2.7755575615628914E-16</v>
      </c>
      <c r="AC25" s="235">
        <f t="shared" si="73"/>
        <v>2.9271030044242252E-13</v>
      </c>
      <c r="AD25" s="240">
        <f t="shared" si="73"/>
        <v>1.8470827478633822E-7</v>
      </c>
      <c r="AE25" s="240">
        <f t="shared" si="74"/>
        <v>5.5511151231257827E-17</v>
      </c>
      <c r="AF25" s="240">
        <f t="shared" si="74"/>
        <v>3.2363001167823313E-14</v>
      </c>
      <c r="AG25" s="240">
        <f t="shared" si="74"/>
        <v>5.5511151231257827E-17</v>
      </c>
      <c r="AH25" s="240">
        <f t="shared" si="74"/>
        <v>3.5728935920964482E-8</v>
      </c>
    </row>
    <row r="26" spans="1:34">
      <c r="B26" s="218">
        <v>50</v>
      </c>
      <c r="C26" s="220" t="s">
        <v>16</v>
      </c>
      <c r="D26" s="224">
        <f t="shared" si="71"/>
        <v>6.7819638793764617E-12</v>
      </c>
      <c r="E26" s="190">
        <f t="shared" si="71"/>
        <v>6.7819638793764633E-12</v>
      </c>
      <c r="F26" s="190">
        <f t="shared" si="71"/>
        <v>6.7819638793764633E-12</v>
      </c>
      <c r="G26" s="190">
        <f t="shared" si="71"/>
        <v>6.7819638793764633E-12</v>
      </c>
      <c r="H26" s="190">
        <f t="shared" si="71"/>
        <v>6.7819638793764633E-12</v>
      </c>
      <c r="I26" s="190">
        <f t="shared" si="71"/>
        <v>6.7819638793764633E-12</v>
      </c>
      <c r="J26" s="190">
        <f t="shared" si="71"/>
        <v>6.7819638793764633E-12</v>
      </c>
      <c r="K26" s="190">
        <f t="shared" si="71"/>
        <v>6.7819638793764633E-12</v>
      </c>
      <c r="L26" s="190">
        <f t="shared" si="71"/>
        <v>6.7819638793764633E-12</v>
      </c>
      <c r="M26" s="190">
        <f t="shared" si="71"/>
        <v>6.7819638793764625E-12</v>
      </c>
      <c r="N26" s="190">
        <f t="shared" si="71"/>
        <v>6.7819638793764625E-12</v>
      </c>
      <c r="O26" s="190">
        <f t="shared" si="71"/>
        <v>6.7819638793764633E-12</v>
      </c>
      <c r="P26" s="190">
        <f t="shared" si="71"/>
        <v>6.7819638793764633E-12</v>
      </c>
      <c r="Q26" s="230">
        <f t="shared" si="71"/>
        <v>3.6135539005499591E-12</v>
      </c>
      <c r="R26" s="230">
        <f t="shared" si="73"/>
        <v>1.9060863998277E-12</v>
      </c>
      <c r="S26" s="230">
        <f t="shared" si="73"/>
        <v>1.262379090150034E-12</v>
      </c>
      <c r="T26" s="230">
        <f t="shared" si="73"/>
        <v>1.0316747456329267E-12</v>
      </c>
      <c r="U26" s="230">
        <f t="shared" si="73"/>
        <v>1.9060863998277004E-12</v>
      </c>
      <c r="V26" s="230">
        <f t="shared" si="73"/>
        <v>1.9060863998277E-12</v>
      </c>
      <c r="W26" s="230">
        <f t="shared" si="73"/>
        <v>8.4537932210082545E-13</v>
      </c>
      <c r="X26" s="230">
        <f t="shared" si="73"/>
        <v>2.9898472586609159E-11</v>
      </c>
      <c r="Y26" s="235">
        <f t="shared" si="73"/>
        <v>8.8484775062624992E-12</v>
      </c>
      <c r="Z26" s="235">
        <f t="shared" si="73"/>
        <v>9.3843266490978294E-12</v>
      </c>
      <c r="AA26" s="235">
        <f t="shared" si="73"/>
        <v>4.4488135397813267E-11</v>
      </c>
      <c r="AB26" s="235">
        <f t="shared" si="73"/>
        <v>9.5740637640062703E-12</v>
      </c>
      <c r="AC26" s="235">
        <f t="shared" si="73"/>
        <v>1.0080072332385726E-9</v>
      </c>
      <c r="AD26" s="240">
        <f t="shared" si="73"/>
        <v>9.6030757575360504E-6</v>
      </c>
      <c r="AE26" s="240">
        <f t="shared" si="74"/>
        <v>6.7819638793764617E-12</v>
      </c>
      <c r="AF26" s="240">
        <f t="shared" si="74"/>
        <v>5.9402371910266538E-10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6.7819638793764625E-12</v>
      </c>
      <c r="AH26" s="240">
        <f t="shared" si="74"/>
        <v>2.5218859171505237E-6</v>
      </c>
    </row>
    <row r="27" spans="1:34">
      <c r="B27" s="218">
        <v>60</v>
      </c>
      <c r="C27" s="220" t="s">
        <v>16</v>
      </c>
      <c r="D27" s="224">
        <f t="shared" si="71"/>
        <v>1.518602588124196E-8</v>
      </c>
      <c r="E27" s="190">
        <f t="shared" si="71"/>
        <v>1.5186025825730809E-8</v>
      </c>
      <c r="F27" s="190">
        <f t="shared" si="71"/>
        <v>1.5186025825730809E-8</v>
      </c>
      <c r="G27" s="190">
        <f t="shared" si="71"/>
        <v>1.5186025825730809E-8</v>
      </c>
      <c r="H27" s="190">
        <f t="shared" si="71"/>
        <v>1.5186025825730809E-8</v>
      </c>
      <c r="I27" s="190">
        <f t="shared" si="71"/>
        <v>1.5186025825730809E-8</v>
      </c>
      <c r="J27" s="190">
        <f t="shared" si="71"/>
        <v>1.5186025825730809E-8</v>
      </c>
      <c r="K27" s="190">
        <f t="shared" si="71"/>
        <v>1.5186025825730809E-8</v>
      </c>
      <c r="L27" s="190">
        <f t="shared" si="71"/>
        <v>1.5186025825730809E-8</v>
      </c>
      <c r="M27" s="190">
        <f t="shared" si="71"/>
        <v>1.5186025825730809E-8</v>
      </c>
      <c r="N27" s="190">
        <f t="shared" si="71"/>
        <v>1.5186025825730809E-8</v>
      </c>
      <c r="O27" s="190">
        <f t="shared" si="71"/>
        <v>1.5186025825730809E-8</v>
      </c>
      <c r="P27" s="190">
        <f t="shared" si="71"/>
        <v>1.5186025825730809E-8</v>
      </c>
      <c r="Q27" s="230">
        <f t="shared" si="71"/>
        <v>6.9328556784320483E-9</v>
      </c>
      <c r="R27" s="230">
        <f t="shared" si="73"/>
        <v>3.8817147829384169E-9</v>
      </c>
      <c r="S27" s="230">
        <f t="shared" si="73"/>
        <v>2.6686685639099039E-9</v>
      </c>
      <c r="T27" s="230">
        <f t="shared" si="73"/>
        <v>2.220449490941689E-9</v>
      </c>
      <c r="U27" s="230">
        <f t="shared" si="73"/>
        <v>3.8817147829384177E-9</v>
      </c>
      <c r="V27" s="230">
        <f t="shared" si="73"/>
        <v>3.881714782938416E-9</v>
      </c>
      <c r="W27" s="230">
        <f t="shared" si="73"/>
        <v>1.8517114508398436E-9</v>
      </c>
      <c r="X27" s="230">
        <f t="shared" si="73"/>
        <v>2.2784995834523866E-8</v>
      </c>
      <c r="Y27" s="235">
        <f t="shared" si="73"/>
        <v>1.5559910249152153E-8</v>
      </c>
      <c r="Z27" s="235">
        <f t="shared" si="73"/>
        <v>1.0465349531418866E-8</v>
      </c>
      <c r="AA27" s="235">
        <f t="shared" si="73"/>
        <v>3.2388690673901266E-8</v>
      </c>
      <c r="AB27" s="235">
        <f t="shared" si="73"/>
        <v>8.2852009697376178E-9</v>
      </c>
      <c r="AC27" s="235">
        <f t="shared" si="73"/>
        <v>2.0294204566839724E-7</v>
      </c>
      <c r="AD27" s="240">
        <f t="shared" si="73"/>
        <v>1.3012728725952938E-4</v>
      </c>
      <c r="AE27" s="240">
        <f t="shared" si="74"/>
        <v>1.5186025825730809E-8</v>
      </c>
      <c r="AF27" s="240">
        <f t="shared" si="74"/>
        <v>3.150550558772558E-7</v>
      </c>
      <c r="AG27" s="240">
        <f t="shared" si="74"/>
        <v>1.5186025825730809E-8</v>
      </c>
      <c r="AH27" s="240">
        <f t="shared" si="74"/>
        <v>4.2132067542000044E-5</v>
      </c>
    </row>
    <row r="28" spans="1:34">
      <c r="B28" s="218">
        <v>70</v>
      </c>
      <c r="C28" s="220" t="s">
        <v>16</v>
      </c>
      <c r="D28" s="224">
        <f t="shared" si="71"/>
        <v>2.7940530091252747E-6</v>
      </c>
      <c r="E28" s="190">
        <f t="shared" si="71"/>
        <v>2.7940530009651354E-6</v>
      </c>
      <c r="F28" s="190">
        <f t="shared" si="71"/>
        <v>2.7940530009651354E-6</v>
      </c>
      <c r="G28" s="190">
        <f t="shared" si="71"/>
        <v>2.7940529995773571E-6</v>
      </c>
      <c r="H28" s="190">
        <f t="shared" si="71"/>
        <v>2.7940529995773571E-6</v>
      </c>
      <c r="I28" s="190">
        <f t="shared" si="71"/>
        <v>2.7940529995773571E-6</v>
      </c>
      <c r="J28" s="190">
        <f t="shared" si="71"/>
        <v>2.7940529995773571E-6</v>
      </c>
      <c r="K28" s="190">
        <f t="shared" si="71"/>
        <v>2.7940529995773571E-6</v>
      </c>
      <c r="L28" s="190">
        <f t="shared" si="71"/>
        <v>2.7940529995773571E-6</v>
      </c>
      <c r="M28" s="190">
        <f t="shared" si="71"/>
        <v>2.794052998467134E-6</v>
      </c>
      <c r="N28" s="190">
        <f t="shared" si="71"/>
        <v>2.794052998467134E-6</v>
      </c>
      <c r="O28" s="190">
        <f t="shared" si="71"/>
        <v>2.7940529995773571E-6</v>
      </c>
      <c r="P28" s="190">
        <f t="shared" si="71"/>
        <v>2.7940529995773571E-6</v>
      </c>
      <c r="Q28" s="230">
        <f t="shared" si="71"/>
        <v>1.2013796775178776E-6</v>
      </c>
      <c r="R28" s="230">
        <f t="shared" si="73"/>
        <v>7.1154499486913991E-7</v>
      </c>
      <c r="S28" s="230">
        <f t="shared" si="73"/>
        <v>5.0668926254715529E-7</v>
      </c>
      <c r="T28" s="230">
        <f t="shared" si="73"/>
        <v>4.2878586398176211E-7</v>
      </c>
      <c r="U28" s="230">
        <f t="shared" si="73"/>
        <v>7.1154499436953966E-7</v>
      </c>
      <c r="V28" s="230">
        <f t="shared" si="73"/>
        <v>7.1154499398096149E-7</v>
      </c>
      <c r="W28" s="230">
        <f t="shared" si="73"/>
        <v>3.6353466814631474E-7</v>
      </c>
      <c r="X28" s="230">
        <f t="shared" si="73"/>
        <v>2.1796754378633487E-6</v>
      </c>
      <c r="Y28" s="235">
        <f t="shared" si="73"/>
        <v>2.483709665990208E-6</v>
      </c>
      <c r="Z28" s="235">
        <f t="shared" si="73"/>
        <v>1.2921273233046369E-6</v>
      </c>
      <c r="AA28" s="235">
        <f t="shared" si="73"/>
        <v>2.9800567575843924E-6</v>
      </c>
      <c r="AB28" s="235">
        <f t="shared" si="73"/>
        <v>8.8299756373366733E-7</v>
      </c>
      <c r="AC28" s="235">
        <f t="shared" si="73"/>
        <v>8.0614464251782536E-6</v>
      </c>
      <c r="AD28" s="240">
        <f t="shared" si="73"/>
        <v>8.164221586700604E-4</v>
      </c>
      <c r="AE28" s="240">
        <f t="shared" si="74"/>
        <v>2.7940529985781559E-6</v>
      </c>
      <c r="AF28" s="240">
        <f t="shared" si="74"/>
        <v>2.2103714230059524E-5</v>
      </c>
      <c r="AG28" s="240">
        <f t="shared" si="74"/>
        <v>2.794052998744689E-6</v>
      </c>
      <c r="AH28" s="240">
        <f t="shared" si="74"/>
        <v>3.0838705988406318E-4</v>
      </c>
    </row>
    <row r="29" spans="1:34">
      <c r="B29" s="218">
        <v>80</v>
      </c>
      <c r="C29" s="220" t="s">
        <v>16</v>
      </c>
      <c r="D29" s="224">
        <f t="shared" si="71"/>
        <v>1.0821187844206602E-4</v>
      </c>
      <c r="E29" s="190">
        <f t="shared" si="71"/>
        <v>1.0821187822845914E-4</v>
      </c>
      <c r="F29" s="190">
        <f t="shared" si="71"/>
        <v>1.0821187822845914E-4</v>
      </c>
      <c r="G29" s="190">
        <f t="shared" si="71"/>
        <v>1.082118781914887E-4</v>
      </c>
      <c r="H29" s="190">
        <f t="shared" si="71"/>
        <v>1.082118781914887E-4</v>
      </c>
      <c r="I29" s="190">
        <f t="shared" si="71"/>
        <v>1.082118781914887E-4</v>
      </c>
      <c r="J29" s="190">
        <f t="shared" si="71"/>
        <v>1.082118781914887E-4</v>
      </c>
      <c r="K29" s="190">
        <f t="shared" si="71"/>
        <v>1.082118781914887E-4</v>
      </c>
      <c r="L29" s="190">
        <f t="shared" si="71"/>
        <v>1.082118781914887E-4</v>
      </c>
      <c r="M29" s="190">
        <f t="shared" si="71"/>
        <v>1.082118781621233E-4</v>
      </c>
      <c r="N29" s="190">
        <f t="shared" si="71"/>
        <v>1.082118781621233E-4</v>
      </c>
      <c r="O29" s="190">
        <f t="shared" si="71"/>
        <v>1.082118781914887E-4</v>
      </c>
      <c r="P29" s="190">
        <f t="shared" si="71"/>
        <v>1.082118781914887E-4</v>
      </c>
      <c r="Q29" s="230">
        <f t="shared" si="71"/>
        <v>4.6436036601038566E-5</v>
      </c>
      <c r="R29" s="230">
        <f t="shared" si="73"/>
        <v>2.9019587724554711E-5</v>
      </c>
      <c r="S29" s="230">
        <f t="shared" si="73"/>
        <v>2.1370395305253531E-5</v>
      </c>
      <c r="T29" s="230">
        <f t="shared" si="73"/>
        <v>1.8379470197171788E-5</v>
      </c>
      <c r="U29" s="230">
        <f t="shared" si="73"/>
        <v>2.9019587709455681E-5</v>
      </c>
      <c r="V29" s="230">
        <f t="shared" si="73"/>
        <v>2.901958769785384E-5</v>
      </c>
      <c r="W29" s="230">
        <f t="shared" si="73"/>
        <v>1.58302690780876E-5</v>
      </c>
      <c r="X29" s="230">
        <f t="shared" si="73"/>
        <v>5.7075850234622472E-5</v>
      </c>
      <c r="Y29" s="235">
        <f t="shared" si="73"/>
        <v>8.8757787110538278E-5</v>
      </c>
      <c r="Z29" s="235">
        <f t="shared" si="73"/>
        <v>4.0379591271788577E-5</v>
      </c>
      <c r="AA29" s="235">
        <f t="shared" si="73"/>
        <v>7.5385730719523814E-5</v>
      </c>
      <c r="AB29" s="235">
        <f t="shared" si="73"/>
        <v>2.5441910457502104E-5</v>
      </c>
      <c r="AC29" s="235">
        <f t="shared" si="73"/>
        <v>1.1616166855249466E-4</v>
      </c>
      <c r="AD29" s="240">
        <f t="shared" si="73"/>
        <v>3.1630636902945097E-3</v>
      </c>
      <c r="AE29" s="240">
        <f t="shared" si="74"/>
        <v>1.0821187816595357E-4</v>
      </c>
      <c r="AF29" s="240">
        <f t="shared" si="74"/>
        <v>4.3936430027363693E-4</v>
      </c>
      <c r="AG29" s="240">
        <f t="shared" si="74"/>
        <v>1.0821187816995036E-4</v>
      </c>
      <c r="AH29" s="240">
        <f t="shared" si="74"/>
        <v>1.3463533330390074E-3</v>
      </c>
    </row>
    <row r="30" spans="1:34">
      <c r="B30" s="218">
        <v>90</v>
      </c>
      <c r="C30" s="220" t="s">
        <v>16</v>
      </c>
      <c r="D30" s="224">
        <f t="shared" si="71"/>
        <v>1.4898735599668256E-3</v>
      </c>
      <c r="E30" s="190">
        <f t="shared" si="71"/>
        <v>1.4898735580161082E-3</v>
      </c>
      <c r="F30" s="190">
        <f t="shared" si="71"/>
        <v>1.4898735580161082E-3</v>
      </c>
      <c r="G30" s="190">
        <f t="shared" si="71"/>
        <v>1.4898735576784339E-3</v>
      </c>
      <c r="H30" s="190">
        <f t="shared" si="71"/>
        <v>1.4898735576784339E-3</v>
      </c>
      <c r="I30" s="190">
        <f t="shared" si="71"/>
        <v>1.4898735576784339E-3</v>
      </c>
      <c r="J30" s="190">
        <f t="shared" si="71"/>
        <v>1.4898735576784339E-3</v>
      </c>
      <c r="K30" s="190">
        <f t="shared" si="71"/>
        <v>1.4898735576784339E-3</v>
      </c>
      <c r="L30" s="190">
        <f t="shared" si="71"/>
        <v>1.4898735576784339E-3</v>
      </c>
      <c r="M30" s="190">
        <f t="shared" si="71"/>
        <v>1.489873557410315E-3</v>
      </c>
      <c r="N30" s="190">
        <f t="shared" si="71"/>
        <v>1.489873557410315E-3</v>
      </c>
      <c r="O30" s="190">
        <f t="shared" si="71"/>
        <v>1.4898735576784339E-3</v>
      </c>
      <c r="P30" s="190">
        <f t="shared" si="71"/>
        <v>1.4898735576784339E-3</v>
      </c>
      <c r="Q30" s="230">
        <f t="shared" si="71"/>
        <v>6.6223413787414032E-4</v>
      </c>
      <c r="R30" s="230">
        <f t="shared" si="73"/>
        <v>4.3575796313438664E-4</v>
      </c>
      <c r="S30" s="230">
        <f t="shared" si="73"/>
        <v>3.3142270110769751E-4</v>
      </c>
      <c r="T30" s="230">
        <f t="shared" si="73"/>
        <v>2.8950312921011129E-4</v>
      </c>
      <c r="U30" s="230">
        <f t="shared" si="73"/>
        <v>4.3575796297568031E-4</v>
      </c>
      <c r="V30" s="230">
        <f t="shared" si="73"/>
        <v>4.3575796285399981E-4</v>
      </c>
      <c r="W30" s="230">
        <f t="shared" si="73"/>
        <v>2.5315993420166327E-4</v>
      </c>
      <c r="X30" s="230">
        <f t="shared" si="73"/>
        <v>6.3134295076849856E-4</v>
      </c>
      <c r="Y30" s="235">
        <f t="shared" si="73"/>
        <v>1.1739809185857264E-3</v>
      </c>
      <c r="Z30" s="235">
        <f t="shared" si="73"/>
        <v>5.0604037877005625E-4</v>
      </c>
      <c r="AA30" s="235">
        <f t="shared" si="73"/>
        <v>8.0811169543681949E-4</v>
      </c>
      <c r="AB30" s="235">
        <f t="shared" si="73"/>
        <v>3.0695999658070244E-4</v>
      </c>
      <c r="AC30" s="235">
        <f t="shared" si="73"/>
        <v>8.5209752442311215E-4</v>
      </c>
      <c r="AD30" s="240">
        <f t="shared" si="73"/>
        <v>8.8835134783902259E-3</v>
      </c>
      <c r="AE30" s="240">
        <f t="shared" si="74"/>
        <v>1.4898735574450648E-3</v>
      </c>
      <c r="AF30" s="240">
        <f t="shared" si="74"/>
        <v>3.7823129204238031E-3</v>
      </c>
      <c r="AG30" s="240">
        <f t="shared" si="74"/>
        <v>1.4898735574815358E-3</v>
      </c>
      <c r="AH30" s="240">
        <f t="shared" si="74"/>
        <v>4.1628674214594921E-3</v>
      </c>
    </row>
    <row r="31" spans="1:34">
      <c r="B31" s="218">
        <v>100</v>
      </c>
      <c r="C31" s="220" t="s">
        <v>16</v>
      </c>
      <c r="D31" s="224">
        <f t="shared" si="71"/>
        <v>1.0000687736506975E-2</v>
      </c>
      <c r="E31" s="190">
        <f t="shared" si="71"/>
        <v>1.0000687728108915E-2</v>
      </c>
      <c r="F31" s="190">
        <f t="shared" si="71"/>
        <v>1.0000687728108915E-2</v>
      </c>
      <c r="G31" s="190">
        <f t="shared" si="71"/>
        <v>1.000068772665519E-2</v>
      </c>
      <c r="H31" s="190">
        <f t="shared" si="71"/>
        <v>1.000068772665519E-2</v>
      </c>
      <c r="I31" s="190">
        <f t="shared" si="71"/>
        <v>1.000068772665519E-2</v>
      </c>
      <c r="J31" s="190">
        <f t="shared" si="71"/>
        <v>1.000068772665519E-2</v>
      </c>
      <c r="K31" s="190">
        <f t="shared" si="71"/>
        <v>1.000068772665519E-2</v>
      </c>
      <c r="L31" s="190">
        <f t="shared" si="71"/>
        <v>1.000068772665519E-2</v>
      </c>
      <c r="M31" s="190">
        <f t="shared" si="71"/>
        <v>1.000068772550089E-2</v>
      </c>
      <c r="N31" s="190">
        <f t="shared" si="71"/>
        <v>1.000068772550089E-2</v>
      </c>
      <c r="O31" s="190">
        <f t="shared" si="71"/>
        <v>1.000068772665519E-2</v>
      </c>
      <c r="P31" s="190">
        <f t="shared" si="71"/>
        <v>1.000068772665519E-2</v>
      </c>
      <c r="Q31" s="230">
        <f t="shared" si="71"/>
        <v>4.7176448829247541E-3</v>
      </c>
      <c r="R31" s="230">
        <f t="shared" si="73"/>
        <v>3.2621114536544593E-3</v>
      </c>
      <c r="S31" s="230">
        <f t="shared" si="73"/>
        <v>2.5593446750167277E-3</v>
      </c>
      <c r="T31" s="230">
        <f t="shared" si="73"/>
        <v>2.2693543128218248E-3</v>
      </c>
      <c r="U31" s="230">
        <f t="shared" si="73"/>
        <v>3.262111452836614E-3</v>
      </c>
      <c r="V31" s="230">
        <f t="shared" si="73"/>
        <v>3.2621114522097261E-3</v>
      </c>
      <c r="W31" s="230">
        <f t="shared" si="73"/>
        <v>2.0136805073486252E-3</v>
      </c>
      <c r="X31" s="230">
        <f t="shared" si="73"/>
        <v>3.8298526568729119E-3</v>
      </c>
      <c r="Y31" s="235">
        <f t="shared" si="73"/>
        <v>7.7800407993737766E-3</v>
      </c>
      <c r="Z31" s="235">
        <f t="shared" si="73"/>
        <v>3.3543460625506945E-3</v>
      </c>
      <c r="AA31" s="235">
        <f t="shared" si="73"/>
        <v>4.762251608772583E-3</v>
      </c>
      <c r="AB31" s="235">
        <f t="shared" si="73"/>
        <v>2.01745234675893E-3</v>
      </c>
      <c r="AC31" s="235">
        <f t="shared" si="73"/>
        <v>3.9009535471072887E-3</v>
      </c>
      <c r="AD31" s="240">
        <f t="shared" si="73"/>
        <v>1.991714265536015E-2</v>
      </c>
      <c r="AE31" s="240">
        <f t="shared" si="74"/>
        <v>1.0000687725650492E-2</v>
      </c>
      <c r="AF31" s="240">
        <f t="shared" si="74"/>
        <v>1.8211264887926074E-2</v>
      </c>
      <c r="AG31" s="240">
        <f t="shared" si="74"/>
        <v>1.0000687725807643E-2</v>
      </c>
      <c r="AH31" s="240">
        <f t="shared" si="74"/>
        <v>1.0107579458717819E-2</v>
      </c>
    </row>
    <row r="32" spans="1:34">
      <c r="B32" s="218">
        <v>110</v>
      </c>
      <c r="C32" s="220" t="s">
        <v>16</v>
      </c>
      <c r="D32" s="224">
        <f t="shared" si="71"/>
        <v>4.0074757727028669E-2</v>
      </c>
      <c r="E32" s="190">
        <f t="shared" si="71"/>
        <v>4.0074757706574538E-2</v>
      </c>
      <c r="F32" s="190">
        <f t="shared" si="71"/>
        <v>4.0074757706574538E-2</v>
      </c>
      <c r="G32" s="190">
        <f t="shared" si="71"/>
        <v>4.0074757703033981E-2</v>
      </c>
      <c r="H32" s="190">
        <f t="shared" si="71"/>
        <v>4.0074757703033981E-2</v>
      </c>
      <c r="I32" s="190">
        <f t="shared" si="71"/>
        <v>4.0074757703033981E-2</v>
      </c>
      <c r="J32" s="190">
        <f t="shared" si="71"/>
        <v>4.0074757703033981E-2</v>
      </c>
      <c r="K32" s="190">
        <f t="shared" si="71"/>
        <v>4.0074757703033981E-2</v>
      </c>
      <c r="L32" s="190">
        <f t="shared" si="71"/>
        <v>4.0074757703033981E-2</v>
      </c>
      <c r="M32" s="190">
        <f t="shared" si="71"/>
        <v>4.0074757700222681E-2</v>
      </c>
      <c r="N32" s="190">
        <f t="shared" si="71"/>
        <v>4.0074757700222681E-2</v>
      </c>
      <c r="O32" s="190">
        <f t="shared" si="71"/>
        <v>4.0074757703033981E-2</v>
      </c>
      <c r="P32" s="190">
        <f t="shared" si="71"/>
        <v>4.0074757703033981E-2</v>
      </c>
      <c r="Q32" s="230">
        <f t="shared" si="71"/>
        <v>2.0378053360932232E-2</v>
      </c>
      <c r="R32" s="230">
        <f t="shared" si="73"/>
        <v>1.4777390355544817E-2</v>
      </c>
      <c r="S32" s="230">
        <f t="shared" si="73"/>
        <v>1.1945207417354662E-2</v>
      </c>
      <c r="T32" s="230">
        <f t="shared" si="73"/>
        <v>1.0745377501319597E-2</v>
      </c>
      <c r="U32" s="230">
        <f t="shared" si="73"/>
        <v>1.4777390353065691E-2</v>
      </c>
      <c r="V32" s="230">
        <f t="shared" si="73"/>
        <v>1.4777390351165152E-2</v>
      </c>
      <c r="W32" s="230">
        <f t="shared" si="73"/>
        <v>9.6698099873839261E-3</v>
      </c>
      <c r="X32" s="230">
        <f t="shared" si="73"/>
        <v>1.5052447981923288E-2</v>
      </c>
      <c r="Y32" s="235">
        <f t="shared" si="73"/>
        <v>3.1361484686396712E-2</v>
      </c>
      <c r="Z32" s="235">
        <f t="shared" si="73"/>
        <v>1.4036001037959045E-2</v>
      </c>
      <c r="AA32" s="235">
        <f t="shared" si="73"/>
        <v>1.8219700004974859E-2</v>
      </c>
      <c r="AB32" s="235">
        <f t="shared" si="73"/>
        <v>8.543511441436058E-3</v>
      </c>
      <c r="AC32" s="235">
        <f t="shared" si="73"/>
        <v>1.2692823278375953E-2</v>
      </c>
      <c r="AD32" s="240">
        <f t="shared" si="73"/>
        <v>3.7909931826424603E-2</v>
      </c>
      <c r="AE32" s="240">
        <f t="shared" si="74"/>
        <v>4.0074757700587049E-2</v>
      </c>
      <c r="AF32" s="240">
        <f t="shared" si="74"/>
        <v>5.7778341404959084E-2</v>
      </c>
      <c r="AG32" s="240">
        <f t="shared" si="74"/>
        <v>4.0074757700969688E-2</v>
      </c>
      <c r="AH32" s="240">
        <f t="shared" si="74"/>
        <v>2.0583861415367274E-2</v>
      </c>
    </row>
    <row r="33" spans="2:34">
      <c r="B33" s="218">
        <v>120</v>
      </c>
      <c r="C33" s="220" t="s">
        <v>16</v>
      </c>
      <c r="D33" s="224">
        <f t="shared" si="71"/>
        <v>0.1099081490923024</v>
      </c>
      <c r="E33" s="190">
        <f t="shared" si="71"/>
        <v>0.10990814906107139</v>
      </c>
      <c r="F33" s="190">
        <f t="shared" si="71"/>
        <v>0.10990814906107139</v>
      </c>
      <c r="G33" s="190">
        <f t="shared" si="71"/>
        <v>0.10990814905566527</v>
      </c>
      <c r="H33" s="190">
        <f t="shared" si="71"/>
        <v>0.10990814905566527</v>
      </c>
      <c r="I33" s="190">
        <f t="shared" si="71"/>
        <v>0.10990814905566527</v>
      </c>
      <c r="J33" s="190">
        <f t="shared" si="71"/>
        <v>0.10990814905566527</v>
      </c>
      <c r="K33" s="190">
        <f t="shared" si="71"/>
        <v>0.10990814905566527</v>
      </c>
      <c r="L33" s="190">
        <f t="shared" si="71"/>
        <v>0.10990814905566527</v>
      </c>
      <c r="M33" s="190">
        <f t="shared" si="71"/>
        <v>0.10990814905137287</v>
      </c>
      <c r="N33" s="190">
        <f t="shared" si="71"/>
        <v>0.10990814905137287</v>
      </c>
      <c r="O33" s="190">
        <f t="shared" si="71"/>
        <v>0.10990814905566527</v>
      </c>
      <c r="P33" s="190">
        <f t="shared" si="71"/>
        <v>0.10990814905566527</v>
      </c>
      <c r="Q33" s="230">
        <f t="shared" si="71"/>
        <v>6.0798348765403187E-2</v>
      </c>
      <c r="R33" s="230">
        <f t="shared" si="73"/>
        <v>4.613505689860653E-2</v>
      </c>
      <c r="S33" s="230">
        <f t="shared" si="73"/>
        <v>3.8373037202193809E-2</v>
      </c>
      <c r="T33" s="230">
        <f t="shared" si="73"/>
        <v>3.4998059409792504E-2</v>
      </c>
      <c r="U33" s="230">
        <f t="shared" si="73"/>
        <v>4.6135056893645228E-2</v>
      </c>
      <c r="V33" s="230">
        <f t="shared" si="73"/>
        <v>4.6135056889841923E-2</v>
      </c>
      <c r="W33" s="230">
        <f t="shared" si="73"/>
        <v>3.192236773403262E-2</v>
      </c>
      <c r="X33" s="230">
        <f t="shared" si="73"/>
        <v>4.2862390765374181E-2</v>
      </c>
      <c r="Y33" s="235">
        <f t="shared" si="73"/>
        <v>8.7624533141799243E-2</v>
      </c>
      <c r="Z33" s="235">
        <f t="shared" si="73"/>
        <v>4.1744725304773848E-2</v>
      </c>
      <c r="AA33" s="235">
        <f t="shared" si="73"/>
        <v>5.0594238688449034E-2</v>
      </c>
      <c r="AB33" s="235">
        <f t="shared" si="73"/>
        <v>2.6085858059751721E-2</v>
      </c>
      <c r="AC33" s="235">
        <f t="shared" si="73"/>
        <v>3.2019454053642316E-2</v>
      </c>
      <c r="AD33" s="240">
        <f t="shared" si="73"/>
        <v>6.382948006129896E-2</v>
      </c>
      <c r="AE33" s="240">
        <f t="shared" si="74"/>
        <v>0.10990814905192919</v>
      </c>
      <c r="AF33" s="240">
        <f t="shared" si="74"/>
        <v>0.13490115974645767</v>
      </c>
      <c r="AG33" s="240">
        <f t="shared" si="74"/>
        <v>0.10990814905251332</v>
      </c>
      <c r="AH33" s="240">
        <f t="shared" si="74"/>
        <v>3.6740463216465118E-2</v>
      </c>
    </row>
    <row r="34" spans="2:34">
      <c r="B34" s="218">
        <v>130</v>
      </c>
      <c r="C34" s="220" t="s">
        <v>16</v>
      </c>
      <c r="D34" s="224">
        <f t="shared" si="71"/>
        <v>0.22718180327207735</v>
      </c>
      <c r="E34" s="190">
        <f t="shared" si="71"/>
        <v>0.22718180324152032</v>
      </c>
      <c r="F34" s="190">
        <f t="shared" si="71"/>
        <v>0.22718180324152032</v>
      </c>
      <c r="G34" s="190">
        <f t="shared" si="71"/>
        <v>0.22718180323623097</v>
      </c>
      <c r="H34" s="190">
        <f t="shared" si="71"/>
        <v>0.22718180323623097</v>
      </c>
      <c r="I34" s="190">
        <f t="shared" si="71"/>
        <v>0.22718180323623097</v>
      </c>
      <c r="J34" s="190">
        <f t="shared" si="71"/>
        <v>0.22718180323623097</v>
      </c>
      <c r="K34" s="190">
        <f t="shared" si="71"/>
        <v>0.22718180323623097</v>
      </c>
      <c r="L34" s="190">
        <f t="shared" si="71"/>
        <v>0.22718180323623097</v>
      </c>
      <c r="M34" s="190">
        <f t="shared" si="71"/>
        <v>0.22718180323203108</v>
      </c>
      <c r="N34" s="190">
        <f t="shared" si="71"/>
        <v>0.22718180323203108</v>
      </c>
      <c r="O34" s="190">
        <f t="shared" si="71"/>
        <v>0.22718180323623097</v>
      </c>
      <c r="P34" s="190">
        <f t="shared" si="71"/>
        <v>0.22718180323623097</v>
      </c>
      <c r="Q34" s="230">
        <f t="shared" si="71"/>
        <v>0.13726367670534756</v>
      </c>
      <c r="R34" s="230">
        <f t="shared" si="73"/>
        <v>0.10872152983920425</v>
      </c>
      <c r="S34" s="230">
        <f t="shared" si="73"/>
        <v>9.2912752643491525E-2</v>
      </c>
      <c r="T34" s="230">
        <f t="shared" si="73"/>
        <v>8.5859552886334775E-2</v>
      </c>
      <c r="U34" s="230">
        <f t="shared" si="73"/>
        <v>0.10872152983219603</v>
      </c>
      <c r="V34" s="230">
        <f t="shared" si="73"/>
        <v>0.10872152982682359</v>
      </c>
      <c r="W34" s="230">
        <f t="shared" si="73"/>
        <v>7.9325750163957154E-2</v>
      </c>
      <c r="X34" s="230">
        <f t="shared" si="73"/>
        <v>9.559988743050335E-2</v>
      </c>
      <c r="Y34" s="235">
        <f t="shared" si="73"/>
        <v>0.1860111933417396</v>
      </c>
      <c r="Z34" s="235">
        <f t="shared" si="73"/>
        <v>9.5862436434768661E-2</v>
      </c>
      <c r="AA34" s="235">
        <f t="shared" si="73"/>
        <v>0.11023522947282921</v>
      </c>
      <c r="AB34" s="235">
        <f t="shared" si="73"/>
        <v>6.2103464577765055E-2</v>
      </c>
      <c r="AC34" s="235">
        <f t="shared" si="73"/>
        <v>6.6526922560834145E-2</v>
      </c>
      <c r="AD34" s="240">
        <f t="shared" si="73"/>
        <v>9.7820448746345379E-2</v>
      </c>
      <c r="AE34" s="240">
        <f t="shared" si="74"/>
        <v>0.22718180323257528</v>
      </c>
      <c r="AF34" s="240">
        <f t="shared" si="74"/>
        <v>0.2505187849053645</v>
      </c>
      <c r="AG34" s="240">
        <f t="shared" si="74"/>
        <v>0.22718180323314693</v>
      </c>
      <c r="AH34" s="240">
        <f t="shared" si="74"/>
        <v>5.9260327092649223E-2</v>
      </c>
    </row>
    <row r="35" spans="2:34">
      <c r="B35" s="218">
        <v>140</v>
      </c>
      <c r="C35" s="220" t="s">
        <v>16</v>
      </c>
      <c r="D35" s="224">
        <f t="shared" si="71"/>
        <v>0.37984301102933332</v>
      </c>
      <c r="E35" s="190">
        <f t="shared" si="71"/>
        <v>0.37984301101356033</v>
      </c>
      <c r="F35" s="190">
        <f t="shared" si="71"/>
        <v>0.37984301101356033</v>
      </c>
      <c r="G35" s="190">
        <f t="shared" si="71"/>
        <v>0.37984301101082996</v>
      </c>
      <c r="H35" s="190">
        <f t="shared" si="71"/>
        <v>0.37984301101082996</v>
      </c>
      <c r="I35" s="190">
        <f t="shared" si="71"/>
        <v>0.37984301101082996</v>
      </c>
      <c r="J35" s="190">
        <f t="shared" si="71"/>
        <v>0.37984301101082996</v>
      </c>
      <c r="K35" s="190">
        <f t="shared" si="71"/>
        <v>0.37984301101082996</v>
      </c>
      <c r="L35" s="190">
        <f t="shared" si="71"/>
        <v>0.37984301101082996</v>
      </c>
      <c r="M35" s="190">
        <f t="shared" si="71"/>
        <v>0.37984301100866213</v>
      </c>
      <c r="N35" s="190">
        <f t="shared" si="71"/>
        <v>0.37984301100866213</v>
      </c>
      <c r="O35" s="190">
        <f t="shared" si="71"/>
        <v>0.37984301101082996</v>
      </c>
      <c r="P35" s="190">
        <f t="shared" si="71"/>
        <v>0.37984301101082996</v>
      </c>
      <c r="Q35" s="230">
        <f t="shared" si="71"/>
        <v>0.25059164774350218</v>
      </c>
      <c r="R35" s="230">
        <f t="shared" si="73"/>
        <v>0.20658561771557843</v>
      </c>
      <c r="S35" s="230">
        <f t="shared" si="73"/>
        <v>0.18109220905503806</v>
      </c>
      <c r="T35" s="230">
        <f t="shared" si="73"/>
        <v>0.16942361331218619</v>
      </c>
      <c r="U35" s="230">
        <f t="shared" si="73"/>
        <v>0.20658561770846065</v>
      </c>
      <c r="V35" s="230">
        <f t="shared" si="73"/>
        <v>0.2065856177030041</v>
      </c>
      <c r="W35" s="230">
        <f t="shared" si="73"/>
        <v>0.15843701416183881</v>
      </c>
      <c r="X35" s="230">
        <f t="shared" si="73"/>
        <v>0.17668728273143638</v>
      </c>
      <c r="Y35" s="235">
        <f t="shared" si="73"/>
        <v>0.32080034627275705</v>
      </c>
      <c r="Z35" s="235">
        <f t="shared" si="73"/>
        <v>0.18046054800057562</v>
      </c>
      <c r="AA35" s="235">
        <f t="shared" si="73"/>
        <v>0.1993664958795951</v>
      </c>
      <c r="AB35" s="235">
        <f t="shared" si="73"/>
        <v>0.12197259070148336</v>
      </c>
      <c r="AC35" s="235">
        <f t="shared" si="73"/>
        <v>0.11889769471030975</v>
      </c>
      <c r="AD35" s="240">
        <f t="shared" si="73"/>
        <v>0.13927046658823516</v>
      </c>
      <c r="AE35" s="240">
        <f t="shared" si="74"/>
        <v>0.37984301100894297</v>
      </c>
      <c r="AF35" s="240">
        <f t="shared" si="74"/>
        <v>0.39161774100054897</v>
      </c>
      <c r="AG35" s="240">
        <f t="shared" si="74"/>
        <v>0.37984301100923812</v>
      </c>
      <c r="AH35" s="240">
        <f t="shared" si="74"/>
        <v>8.8284083042388092E-2</v>
      </c>
    </row>
    <row r="36" spans="2:34">
      <c r="B36" s="218">
        <v>150</v>
      </c>
      <c r="C36" s="220" t="s">
        <v>16</v>
      </c>
      <c r="D36" s="224">
        <f t="shared" si="71"/>
        <v>0.54199359215195875</v>
      </c>
      <c r="E36" s="190">
        <f t="shared" si="71"/>
        <v>0.54199359215762533</v>
      </c>
      <c r="F36" s="190">
        <f t="shared" si="71"/>
        <v>0.54199359215762533</v>
      </c>
      <c r="G36" s="190">
        <f t="shared" si="71"/>
        <v>0.54199359215860621</v>
      </c>
      <c r="H36" s="190">
        <f t="shared" si="71"/>
        <v>0.54199359215860621</v>
      </c>
      <c r="I36" s="190">
        <f t="shared" si="71"/>
        <v>0.54199359215860621</v>
      </c>
      <c r="J36" s="190">
        <f t="shared" si="71"/>
        <v>0.54199359215860621</v>
      </c>
      <c r="K36" s="190">
        <f t="shared" si="71"/>
        <v>0.54199359215860621</v>
      </c>
      <c r="L36" s="190">
        <f t="shared" si="71"/>
        <v>0.54199359215860621</v>
      </c>
      <c r="M36" s="190">
        <f t="shared" si="71"/>
        <v>0.54199359215938503</v>
      </c>
      <c r="N36" s="190">
        <f t="shared" si="71"/>
        <v>0.54199359215938503</v>
      </c>
      <c r="O36" s="190">
        <f t="shared" si="71"/>
        <v>0.54199359215860621</v>
      </c>
      <c r="P36" s="190">
        <f t="shared" si="71"/>
        <v>0.54199359215860621</v>
      </c>
      <c r="Q36" s="230">
        <f t="shared" si="71"/>
        <v>0.3888192173255694</v>
      </c>
      <c r="R36" s="230">
        <f t="shared" si="73"/>
        <v>0.33252066297425181</v>
      </c>
      <c r="S36" s="230">
        <f t="shared" si="73"/>
        <v>0.29841925625561633</v>
      </c>
      <c r="T36" s="230">
        <f t="shared" si="73"/>
        <v>0.28240938561570461</v>
      </c>
      <c r="U36" s="230">
        <f t="shared" si="73"/>
        <v>0.3325206629694592</v>
      </c>
      <c r="V36" s="230">
        <f t="shared" si="73"/>
        <v>0.33252066296578497</v>
      </c>
      <c r="W36" s="230">
        <f t="shared" si="73"/>
        <v>0.26708867195521646</v>
      </c>
      <c r="X36" s="230">
        <f t="shared" si="73"/>
        <v>0.28217147505121526</v>
      </c>
      <c r="Y36" s="235">
        <f t="shared" si="73"/>
        <v>0.47277050554924294</v>
      </c>
      <c r="Z36" s="235">
        <f t="shared" si="73"/>
        <v>0.29118838188446555</v>
      </c>
      <c r="AA36" s="235">
        <f t="shared" si="73"/>
        <v>0.31211261706484478</v>
      </c>
      <c r="AB36" s="235">
        <f t="shared" si="73"/>
        <v>0.20606553077626363</v>
      </c>
      <c r="AC36" s="235">
        <f t="shared" si="73"/>
        <v>0.18874493947649273</v>
      </c>
      <c r="AD36" s="240">
        <f t="shared" si="73"/>
        <v>0.18700003976406629</v>
      </c>
      <c r="AE36" s="240">
        <f t="shared" si="74"/>
        <v>0.54199359215928411</v>
      </c>
      <c r="AF36" s="240">
        <f t="shared" si="74"/>
        <v>0.53778032233918127</v>
      </c>
      <c r="AG36" s="240">
        <f t="shared" si="74"/>
        <v>0.54199359215917808</v>
      </c>
      <c r="AH36" s="240">
        <f t="shared" si="74"/>
        <v>0.12344760388559593</v>
      </c>
    </row>
    <row r="37" spans="2:34">
      <c r="B37" s="218">
        <v>160</v>
      </c>
      <c r="C37" s="220" t="s">
        <v>16</v>
      </c>
      <c r="D37" s="224">
        <f t="shared" si="71"/>
        <v>0.68805840539323726</v>
      </c>
      <c r="E37" s="190">
        <f t="shared" si="71"/>
        <v>0.68805840541673136</v>
      </c>
      <c r="F37" s="190">
        <f t="shared" si="71"/>
        <v>0.68805840541673136</v>
      </c>
      <c r="G37" s="190">
        <f t="shared" si="71"/>
        <v>0.68805840542079821</v>
      </c>
      <c r="H37" s="190">
        <f t="shared" si="71"/>
        <v>0.68805840542079821</v>
      </c>
      <c r="I37" s="190">
        <f t="shared" si="71"/>
        <v>0.68805840542079821</v>
      </c>
      <c r="J37" s="190">
        <f t="shared" si="71"/>
        <v>0.68805840542079821</v>
      </c>
      <c r="K37" s="190">
        <f t="shared" si="71"/>
        <v>0.68805840542079821</v>
      </c>
      <c r="L37" s="190">
        <f t="shared" si="71"/>
        <v>0.68805840542079821</v>
      </c>
      <c r="M37" s="190">
        <f t="shared" si="71"/>
        <v>0.6880584054240273</v>
      </c>
      <c r="N37" s="190">
        <f t="shared" si="71"/>
        <v>0.6880584054240273</v>
      </c>
      <c r="O37" s="190">
        <f t="shared" si="71"/>
        <v>0.68805840542079821</v>
      </c>
      <c r="P37" s="190">
        <f t="shared" si="71"/>
        <v>0.68805840542079821</v>
      </c>
      <c r="Q37" s="230">
        <f t="shared" si="71"/>
        <v>0.53280615538387732</v>
      </c>
      <c r="R37" s="230">
        <f t="shared" si="73"/>
        <v>0.47092036336482107</v>
      </c>
      <c r="S37" s="230">
        <f t="shared" si="73"/>
        <v>0.43173750401896882</v>
      </c>
      <c r="T37" s="230">
        <f t="shared" si="73"/>
        <v>0.41287204411735229</v>
      </c>
      <c r="U37" s="230">
        <f t="shared" si="73"/>
        <v>0.47092036336393656</v>
      </c>
      <c r="V37" s="230">
        <f t="shared" si="73"/>
        <v>0.47092036336325832</v>
      </c>
      <c r="W37" s="230">
        <f t="shared" si="73"/>
        <v>0.39452461794529148</v>
      </c>
      <c r="X37" s="230">
        <f t="shared" si="73"/>
        <v>0.40203811593349653</v>
      </c>
      <c r="Y37" s="235">
        <f t="shared" si="73"/>
        <v>0.61910203037010081</v>
      </c>
      <c r="Z37" s="235">
        <f t="shared" si="73"/>
        <v>0.41671551101233884</v>
      </c>
      <c r="AA37" s="235">
        <f t="shared" si="73"/>
        <v>0.43673685985947991</v>
      </c>
      <c r="AB37" s="235">
        <f t="shared" si="73"/>
        <v>0.30914214002500529</v>
      </c>
      <c r="AC37" s="235">
        <f t="shared" si="73"/>
        <v>0.27267515813541376</v>
      </c>
      <c r="AD37" s="240">
        <f t="shared" si="73"/>
        <v>0.23949316243355057</v>
      </c>
      <c r="AE37" s="240">
        <f t="shared" si="74"/>
        <v>0.68805840542360863</v>
      </c>
      <c r="AF37" s="240">
        <f t="shared" si="74"/>
        <v>0.67039363944152075</v>
      </c>
      <c r="AG37" s="240">
        <f t="shared" si="74"/>
        <v>0.68805840542316921</v>
      </c>
      <c r="AH37" s="240">
        <f t="shared" si="74"/>
        <v>0.1639893267309965</v>
      </c>
    </row>
    <row r="38" spans="2:34">
      <c r="B38" s="218">
        <v>170</v>
      </c>
      <c r="C38" s="220" t="s">
        <v>16</v>
      </c>
      <c r="D38" s="224">
        <f t="shared" si="71"/>
        <v>0.80299481358755687</v>
      </c>
      <c r="E38" s="190">
        <f t="shared" si="71"/>
        <v>0.8029948136195848</v>
      </c>
      <c r="F38" s="190">
        <f t="shared" si="71"/>
        <v>0.8029948136195848</v>
      </c>
      <c r="G38" s="190">
        <f t="shared" si="71"/>
        <v>0.80299481362512892</v>
      </c>
      <c r="H38" s="190">
        <f t="shared" si="71"/>
        <v>0.80299481362512892</v>
      </c>
      <c r="I38" s="190">
        <f t="shared" si="71"/>
        <v>0.80299481362512892</v>
      </c>
      <c r="J38" s="190">
        <f t="shared" si="71"/>
        <v>0.80299481362512892</v>
      </c>
      <c r="K38" s="190">
        <f t="shared" si="71"/>
        <v>0.80299481362512892</v>
      </c>
      <c r="L38" s="190">
        <f t="shared" si="71"/>
        <v>0.80299481362512892</v>
      </c>
      <c r="M38" s="190">
        <f t="shared" si="71"/>
        <v>0.80299481362953085</v>
      </c>
      <c r="N38" s="190">
        <f t="shared" si="71"/>
        <v>0.80299481362953085</v>
      </c>
      <c r="O38" s="190">
        <f t="shared" si="71"/>
        <v>0.80299481362512892</v>
      </c>
      <c r="P38" s="190">
        <f t="shared" si="71"/>
        <v>0.80299481362512892</v>
      </c>
      <c r="Q38" s="230">
        <f t="shared" si="71"/>
        <v>0.66458239769696559</v>
      </c>
      <c r="R38" s="230">
        <f t="shared" ref="R38:AG41" si="75">IF((R$2-(SQRT((R$9/R$15)^2+4*R$16*R$14))*$B38) &lt; 0, 0.5*EXP(((R$9/R$15)*R$2)/(2*R$14))*(EXP(-(R$2*(SQRT((R$9/R$15)^2+4*R$16*R$14)))/(2*R$14))*(2-ERFC(-(R$2-(SQRT((R$9/R$15)^2+4*R$16*R$14))*$B38)/(2*SQRT(R$14*$B38))))),0.5*EXP(((R$9/R$15)*R$2)/(2*R$14))*(EXP(-(R$2*(SQRT((R$9/R$15)^2+4*R$16*R$14)))/(2*R$14))*ERFC((R$2-(SQRT((R$9/R$15)^2+4*R$16*R$14))*$B38)/(2*SQRT(R$14*$B38)))))</f>
        <v>0.60454993335979401</v>
      </c>
      <c r="S38" s="230">
        <f t="shared" si="75"/>
        <v>0.56483041585646643</v>
      </c>
      <c r="T38" s="230">
        <f t="shared" si="75"/>
        <v>0.54522081526389288</v>
      </c>
      <c r="U38" s="230">
        <f t="shared" si="75"/>
        <v>0.60454993336290619</v>
      </c>
      <c r="V38" s="230">
        <f t="shared" si="75"/>
        <v>0.60454993336529173</v>
      </c>
      <c r="W38" s="230">
        <f t="shared" si="75"/>
        <v>0.52583995548605156</v>
      </c>
      <c r="X38" s="230">
        <f t="shared" si="75"/>
        <v>0.523961840481179</v>
      </c>
      <c r="Y38" s="235">
        <f t="shared" si="75"/>
        <v>0.74289908051851505</v>
      </c>
      <c r="Z38" s="235">
        <f t="shared" si="75"/>
        <v>0.54320373725944637</v>
      </c>
      <c r="AA38" s="235">
        <f t="shared" si="75"/>
        <v>0.56007827780556385</v>
      </c>
      <c r="AB38" s="235">
        <f t="shared" si="75"/>
        <v>0.42214234185278443</v>
      </c>
      <c r="AC38" s="235">
        <f t="shared" si="75"/>
        <v>0.36528066789339669</v>
      </c>
      <c r="AD38" s="240">
        <f t="shared" si="75"/>
        <v>0.29510969481596799</v>
      </c>
      <c r="AE38" s="240">
        <f t="shared" si="75"/>
        <v>0.80299481362896019</v>
      </c>
      <c r="AF38" s="240">
        <f t="shared" si="75"/>
        <v>0.77833338973822097</v>
      </c>
      <c r="AG38" s="240">
        <f t="shared" si="75"/>
        <v>0.802994813628361</v>
      </c>
      <c r="AH38" s="240">
        <f t="shared" ref="AE38:AH47" si="76">IF((AH$2-(SQRT((AH$9/AH$15)^2+4*AH$16*AH$14))*$B38) &lt; 0, 0.5*EXP(((AH$9/AH$15)*AH$2)/(2*AH$14))*(EXP(-(AH$2*(SQRT((AH$9/AH$15)^2+4*AH$16*AH$14)))/(2*AH$14))*(2-ERFC(-(AH$2-(SQRT((AH$9/AH$15)^2+4*AH$16*AH$14))*$B38)/(2*SQRT(AH$14*$B38))))),0.5*EXP(((AH$9/AH$15)*AH$2)/(2*AH$14))*(EXP(-(AH$2*(SQRT((AH$9/AH$15)^2+4*AH$16*AH$14)))/(2*AH$14))*ERFC((AH$2-(SQRT((AH$9/AH$15)^2+4*AH$16*AH$14))*$B38)/(2*SQRT(AH$14*$B38)))))</f>
        <v>0.20888564009219915</v>
      </c>
    </row>
    <row r="39" spans="2:34">
      <c r="B39" s="218">
        <v>180</v>
      </c>
      <c r="C39" s="220" t="s">
        <v>16</v>
      </c>
      <c r="D39" s="224">
        <f t="shared" si="71"/>
        <v>0.88383786561446764</v>
      </c>
      <c r="E39" s="190">
        <f t="shared" si="71"/>
        <v>0.88383786564609312</v>
      </c>
      <c r="F39" s="190">
        <f t="shared" si="71"/>
        <v>0.88383786564609312</v>
      </c>
      <c r="G39" s="190">
        <f t="shared" si="71"/>
        <v>0.88383786565156763</v>
      </c>
      <c r="H39" s="190">
        <f t="shared" si="71"/>
        <v>0.88383786565156763</v>
      </c>
      <c r="I39" s="190">
        <f t="shared" si="71"/>
        <v>0.88383786565156763</v>
      </c>
      <c r="J39" s="190">
        <f t="shared" si="71"/>
        <v>0.88383786565156763</v>
      </c>
      <c r="K39" s="190">
        <f t="shared" si="71"/>
        <v>0.88383786565156763</v>
      </c>
      <c r="L39" s="190">
        <f t="shared" si="71"/>
        <v>0.88383786565156763</v>
      </c>
      <c r="M39" s="190">
        <f t="shared" si="71"/>
        <v>0.88383786565591427</v>
      </c>
      <c r="N39" s="190">
        <f t="shared" si="71"/>
        <v>0.88383786565591427</v>
      </c>
      <c r="O39" s="190">
        <f t="shared" si="71"/>
        <v>0.88383786565156763</v>
      </c>
      <c r="P39" s="190">
        <f t="shared" si="71"/>
        <v>0.88383786565156763</v>
      </c>
      <c r="Q39" s="230">
        <f t="shared" si="71"/>
        <v>0.77290199044781127</v>
      </c>
      <c r="R39" s="230">
        <f t="shared" si="75"/>
        <v>0.72043267240362829</v>
      </c>
      <c r="S39" s="230">
        <f t="shared" si="75"/>
        <v>0.68416434808094795</v>
      </c>
      <c r="T39" s="230">
        <f t="shared" si="75"/>
        <v>0.66580620342010077</v>
      </c>
      <c r="U39" s="230">
        <f t="shared" si="75"/>
        <v>0.72043267240961595</v>
      </c>
      <c r="V39" s="230">
        <f t="shared" si="75"/>
        <v>0.72043267241420583</v>
      </c>
      <c r="W39" s="230">
        <f t="shared" si="75"/>
        <v>0.64736824406170201</v>
      </c>
      <c r="X39" s="230">
        <f t="shared" si="75"/>
        <v>0.63709333610296925</v>
      </c>
      <c r="Y39" s="235">
        <f t="shared" si="75"/>
        <v>0.83696817792905187</v>
      </c>
      <c r="Z39" s="235">
        <f t="shared" si="75"/>
        <v>0.65879545650627147</v>
      </c>
      <c r="AA39" s="235">
        <f t="shared" si="75"/>
        <v>0.67146328457585225</v>
      </c>
      <c r="AB39" s="235">
        <f t="shared" si="75"/>
        <v>0.53507053226170243</v>
      </c>
      <c r="AC39" s="235">
        <f t="shared" si="75"/>
        <v>0.46049135682590947</v>
      </c>
      <c r="AD39" s="240">
        <f t="shared" si="75"/>
        <v>0.35225309588451514</v>
      </c>
      <c r="AE39" s="240">
        <f t="shared" si="76"/>
        <v>0.88383786565535072</v>
      </c>
      <c r="AF39" s="240">
        <f t="shared" si="76"/>
        <v>0.85862847904952622</v>
      </c>
      <c r="AG39" s="240">
        <f t="shared" si="76"/>
        <v>0.88383786565475908</v>
      </c>
      <c r="AH39" s="240">
        <f t="shared" si="76"/>
        <v>0.25698175090875242</v>
      </c>
    </row>
    <row r="40" spans="2:34">
      <c r="B40" s="218">
        <v>190</v>
      </c>
      <c r="C40" s="220" t="s">
        <v>16</v>
      </c>
      <c r="D40" s="224">
        <f t="shared" si="71"/>
        <v>0.93559553262313044</v>
      </c>
      <c r="E40" s="190">
        <f t="shared" si="71"/>
        <v>0.93559553264902773</v>
      </c>
      <c r="F40" s="190">
        <f t="shared" si="71"/>
        <v>0.93559553264902773</v>
      </c>
      <c r="G40" s="190">
        <f t="shared" si="71"/>
        <v>0.9355955326535107</v>
      </c>
      <c r="H40" s="190">
        <f t="shared" si="71"/>
        <v>0.9355955326535107</v>
      </c>
      <c r="I40" s="190">
        <f t="shared" si="71"/>
        <v>0.9355955326535107</v>
      </c>
      <c r="J40" s="190">
        <f t="shared" si="71"/>
        <v>0.9355955326535107</v>
      </c>
      <c r="K40" s="190">
        <f t="shared" si="71"/>
        <v>0.9355955326535107</v>
      </c>
      <c r="L40" s="190">
        <f t="shared" si="71"/>
        <v>0.9355955326535107</v>
      </c>
      <c r="M40" s="190">
        <f t="shared" si="71"/>
        <v>0.93559553265706996</v>
      </c>
      <c r="N40" s="190">
        <f t="shared" si="71"/>
        <v>0.93559553265706996</v>
      </c>
      <c r="O40" s="190">
        <f t="shared" si="71"/>
        <v>0.9355955326535107</v>
      </c>
      <c r="P40" s="190">
        <f t="shared" si="71"/>
        <v>0.9355955326535107</v>
      </c>
      <c r="Q40" s="230">
        <f t="shared" si="71"/>
        <v>0.85427360397700636</v>
      </c>
      <c r="R40" s="230">
        <f t="shared" si="75"/>
        <v>0.81227108958760952</v>
      </c>
      <c r="S40" s="230">
        <f t="shared" si="75"/>
        <v>0.78194603008107311</v>
      </c>
      <c r="T40" s="230">
        <f t="shared" si="75"/>
        <v>0.76621031302135889</v>
      </c>
      <c r="U40" s="230">
        <f t="shared" si="75"/>
        <v>0.8122710895948847</v>
      </c>
      <c r="V40" s="230">
        <f t="shared" si="75"/>
        <v>0.81227108960046157</v>
      </c>
      <c r="W40" s="230">
        <f t="shared" si="75"/>
        <v>0.75015065765752498</v>
      </c>
      <c r="X40" s="230">
        <f t="shared" si="75"/>
        <v>0.73429148573711311</v>
      </c>
      <c r="Y40" s="235">
        <f t="shared" si="75"/>
        <v>0.90229459093862274</v>
      </c>
      <c r="Z40" s="235">
        <f t="shared" si="75"/>
        <v>0.75612457982830117</v>
      </c>
      <c r="AA40" s="235">
        <f t="shared" si="75"/>
        <v>0.76461979405987934</v>
      </c>
      <c r="AB40" s="235">
        <f t="shared" si="75"/>
        <v>0.63950652736057667</v>
      </c>
      <c r="AC40" s="235">
        <f t="shared" si="75"/>
        <v>0.55276467437502608</v>
      </c>
      <c r="AD40" s="240">
        <f t="shared" si="75"/>
        <v>0.40948415200992938</v>
      </c>
      <c r="AE40" s="240">
        <f t="shared" si="76"/>
        <v>0.93559553265660855</v>
      </c>
      <c r="AF40" s="240">
        <f t="shared" si="76"/>
        <v>0.91402225687806149</v>
      </c>
      <c r="AG40" s="240">
        <f t="shared" si="76"/>
        <v>0.93559553265612405</v>
      </c>
      <c r="AH40" s="240">
        <f t="shared" si="76"/>
        <v>0.30710254449118968</v>
      </c>
    </row>
    <row r="41" spans="2:34">
      <c r="B41" s="218">
        <v>200</v>
      </c>
      <c r="C41" s="220" t="s">
        <v>16</v>
      </c>
      <c r="D41" s="224">
        <f t="shared" si="71"/>
        <v>0.9661963773336586</v>
      </c>
      <c r="E41" s="190">
        <f t="shared" si="71"/>
        <v>0.96619637735224695</v>
      </c>
      <c r="F41" s="190">
        <f t="shared" si="71"/>
        <v>0.96619637735224695</v>
      </c>
      <c r="G41" s="190">
        <f t="shared" si="71"/>
        <v>0.96619637735546471</v>
      </c>
      <c r="H41" s="190">
        <f t="shared" si="71"/>
        <v>0.96619637735546471</v>
      </c>
      <c r="I41" s="190">
        <f t="shared" si="71"/>
        <v>0.96619637735546471</v>
      </c>
      <c r="J41" s="190">
        <f t="shared" si="71"/>
        <v>0.96619637735546471</v>
      </c>
      <c r="K41" s="190">
        <f t="shared" si="71"/>
        <v>0.96619637735546471</v>
      </c>
      <c r="L41" s="190">
        <f t="shared" si="71"/>
        <v>0.96619637735546471</v>
      </c>
      <c r="M41" s="190">
        <f t="shared" si="71"/>
        <v>0.96619637735801933</v>
      </c>
      <c r="N41" s="190">
        <f t="shared" si="71"/>
        <v>0.96619637735801933</v>
      </c>
      <c r="O41" s="190">
        <f t="shared" si="71"/>
        <v>0.96619637735546471</v>
      </c>
      <c r="P41" s="190">
        <f t="shared" si="71"/>
        <v>0.96619637735546471</v>
      </c>
      <c r="Q41" s="230">
        <f t="shared" si="71"/>
        <v>0.91091751076425354</v>
      </c>
      <c r="R41" s="230">
        <f t="shared" si="75"/>
        <v>0.87971386780689897</v>
      </c>
      <c r="S41" s="230">
        <f t="shared" si="75"/>
        <v>0.85618838058487556</v>
      </c>
      <c r="T41" s="230">
        <f t="shared" si="75"/>
        <v>0.84367547054436431</v>
      </c>
      <c r="U41" s="230">
        <f t="shared" si="75"/>
        <v>0.87971386781406491</v>
      </c>
      <c r="V41" s="230">
        <f t="shared" si="75"/>
        <v>0.8797138678195584</v>
      </c>
      <c r="W41" s="230">
        <f t="shared" si="75"/>
        <v>0.83069901761411813</v>
      </c>
      <c r="X41" s="230">
        <f t="shared" si="75"/>
        <v>0.81253911863878692</v>
      </c>
      <c r="Y41" s="235">
        <f t="shared" si="75"/>
        <v>0.94433366911306171</v>
      </c>
      <c r="Z41" s="235">
        <f t="shared" si="75"/>
        <v>0.83259268539556708</v>
      </c>
      <c r="AA41" s="235">
        <f t="shared" si="75"/>
        <v>0.83763522167470361</v>
      </c>
      <c r="AB41" s="235">
        <f t="shared" si="75"/>
        <v>0.72995895742121653</v>
      </c>
      <c r="AC41" s="235">
        <f t="shared" si="75"/>
        <v>0.63783838054183706</v>
      </c>
      <c r="AD41" s="240">
        <f t="shared" si="75"/>
        <v>0.46558581323329001</v>
      </c>
      <c r="AE41" s="240">
        <f t="shared" si="76"/>
        <v>0.96619637735768815</v>
      </c>
      <c r="AF41" s="240">
        <f t="shared" si="76"/>
        <v>0.94987749113974562</v>
      </c>
      <c r="AG41" s="240">
        <f t="shared" si="76"/>
        <v>0.96619637735734043</v>
      </c>
      <c r="AH41" s="240">
        <f t="shared" si="76"/>
        <v>0.3581352253571442</v>
      </c>
    </row>
    <row r="42" spans="2:34">
      <c r="B42" s="218">
        <v>210</v>
      </c>
      <c r="C42" s="220" t="s">
        <v>16</v>
      </c>
      <c r="D42" s="224">
        <f t="shared" ref="D42:P61" si="77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0.98310038915370146</v>
      </c>
      <c r="E42" s="190">
        <f t="shared" si="77"/>
        <v>0.98310038916576004</v>
      </c>
      <c r="F42" s="190">
        <f t="shared" si="77"/>
        <v>0.98310038916576004</v>
      </c>
      <c r="G42" s="190">
        <f t="shared" si="77"/>
        <v>0.98310038916784748</v>
      </c>
      <c r="H42" s="190">
        <f t="shared" si="77"/>
        <v>0.98310038916784748</v>
      </c>
      <c r="I42" s="190">
        <f t="shared" si="77"/>
        <v>0.98310038916784748</v>
      </c>
      <c r="J42" s="190">
        <f t="shared" si="77"/>
        <v>0.98310038916784748</v>
      </c>
      <c r="K42" s="190">
        <f t="shared" si="77"/>
        <v>0.98310038916784748</v>
      </c>
      <c r="L42" s="190">
        <f t="shared" si="77"/>
        <v>0.98310038916784748</v>
      </c>
      <c r="M42" s="190">
        <f t="shared" si="77"/>
        <v>0.98310038916950471</v>
      </c>
      <c r="N42" s="190">
        <f t="shared" si="77"/>
        <v>0.98310038916950471</v>
      </c>
      <c r="O42" s="190">
        <f t="shared" si="77"/>
        <v>0.98310038916784748</v>
      </c>
      <c r="P42" s="190">
        <f t="shared" si="77"/>
        <v>0.98310038916784748</v>
      </c>
      <c r="Q42" s="230">
        <f t="shared" ref="Q42:AD61" si="78">IF((Q$2-(SQRT((Q$9/Q$15)^2+4*Q$16*Q$14))*$B42) &lt; 0, 0.5*EXP(((Q$9/Q$15)*Q$2)/(2*Q$14))*(EXP(-(Q$2*(SQRT((Q$9/Q$15)^2+4*Q$16*Q$14)))/(2*Q$14))*(2-ERFC(-(Q$2-(SQRT((Q$9/Q$15)^2+4*Q$16*Q$14))*$B42)/(2*SQRT(Q$14*$B42))))),0.5*EXP(((Q$9/Q$15)*Q$2)/(2*Q$14))*(EXP(-(Q$2*(SQRT((Q$9/Q$15)^2+4*Q$16*Q$14)))/(2*Q$14))*ERFC((Q$2-(SQRT((Q$9/Q$15)^2+4*Q$16*Q$14))*$B42)/(2*SQRT(Q$14*$B42)))))</f>
        <v>0.94786623367692335</v>
      </c>
      <c r="R42" s="230">
        <f t="shared" si="78"/>
        <v>0.92612353370955702</v>
      </c>
      <c r="S42" s="230">
        <f t="shared" si="78"/>
        <v>0.90900904378216318</v>
      </c>
      <c r="T42" s="230">
        <f t="shared" si="78"/>
        <v>0.89967929999967611</v>
      </c>
      <c r="U42" s="230">
        <f t="shared" si="78"/>
        <v>0.92612353371572975</v>
      </c>
      <c r="V42" s="230">
        <f t="shared" si="78"/>
        <v>0.92612353372046152</v>
      </c>
      <c r="W42" s="230">
        <f t="shared" si="78"/>
        <v>0.88984786646860381</v>
      </c>
      <c r="X42" s="230">
        <f t="shared" si="78"/>
        <v>0.87213036523238607</v>
      </c>
      <c r="Y42" s="235">
        <f t="shared" si="78"/>
        <v>0.96968450536806938</v>
      </c>
      <c r="Z42" s="235">
        <f t="shared" si="78"/>
        <v>0.8892244617689028</v>
      </c>
      <c r="AA42" s="235">
        <f t="shared" si="78"/>
        <v>0.89178288180863963</v>
      </c>
      <c r="AB42" s="235">
        <f t="shared" si="78"/>
        <v>0.8040393422660812</v>
      </c>
      <c r="AC42" s="235">
        <f t="shared" si="78"/>
        <v>0.71300992535405361</v>
      </c>
      <c r="AD42" s="240">
        <f t="shared" si="78"/>
        <v>0.51958904404568784</v>
      </c>
      <c r="AE42" s="240">
        <f t="shared" si="76"/>
        <v>0.98310038916928988</v>
      </c>
      <c r="AF42" s="240">
        <f t="shared" si="76"/>
        <v>0.97185826633111827</v>
      </c>
      <c r="AG42" s="240">
        <f t="shared" si="76"/>
        <v>0.98310038916906428</v>
      </c>
      <c r="AH42" s="240">
        <f t="shared" si="76"/>
        <v>0.40908414787007535</v>
      </c>
    </row>
    <row r="43" spans="2:34">
      <c r="B43" s="218">
        <v>220</v>
      </c>
      <c r="C43" s="220" t="s">
        <v>16</v>
      </c>
      <c r="D43" s="224">
        <f t="shared" si="77"/>
        <v>0.9919083925574157</v>
      </c>
      <c r="E43" s="190">
        <f t="shared" si="77"/>
        <v>0.99190839256462693</v>
      </c>
      <c r="F43" s="190">
        <f t="shared" si="77"/>
        <v>0.99190839256462693</v>
      </c>
      <c r="G43" s="190">
        <f t="shared" si="77"/>
        <v>0.99190839256587526</v>
      </c>
      <c r="H43" s="190">
        <f t="shared" si="77"/>
        <v>0.99190839256587526</v>
      </c>
      <c r="I43" s="190">
        <f t="shared" si="77"/>
        <v>0.99190839256587526</v>
      </c>
      <c r="J43" s="190">
        <f t="shared" si="77"/>
        <v>0.99190839256587526</v>
      </c>
      <c r="K43" s="190">
        <f t="shared" si="77"/>
        <v>0.99190839256587526</v>
      </c>
      <c r="L43" s="190">
        <f t="shared" si="77"/>
        <v>0.99190839256587526</v>
      </c>
      <c r="M43" s="190">
        <f t="shared" si="77"/>
        <v>0.99190839256686636</v>
      </c>
      <c r="N43" s="190">
        <f t="shared" si="77"/>
        <v>0.99190839256686636</v>
      </c>
      <c r="O43" s="190">
        <f t="shared" si="77"/>
        <v>0.99190839256587526</v>
      </c>
      <c r="P43" s="190">
        <f t="shared" si="77"/>
        <v>0.99190839256587526</v>
      </c>
      <c r="Q43" s="230">
        <f t="shared" si="78"/>
        <v>0.97065761868633427</v>
      </c>
      <c r="R43" s="230">
        <f t="shared" si="78"/>
        <v>0.95632304208935859</v>
      </c>
      <c r="S43" s="230">
        <f t="shared" si="78"/>
        <v>0.94454518722688463</v>
      </c>
      <c r="T43" s="230">
        <f t="shared" si="78"/>
        <v>0.9379653490466503</v>
      </c>
      <c r="U43" s="230">
        <f t="shared" si="78"/>
        <v>0.9563230420941794</v>
      </c>
      <c r="V43" s="230">
        <f t="shared" si="78"/>
        <v>0.95632304209787478</v>
      </c>
      <c r="W43" s="230">
        <f t="shared" si="78"/>
        <v>0.93092011831732813</v>
      </c>
      <c r="X43" s="230">
        <f t="shared" si="78"/>
        <v>0.91539999657042348</v>
      </c>
      <c r="Y43" s="235">
        <f t="shared" si="78"/>
        <v>0.98414105496810578</v>
      </c>
      <c r="Z43" s="235">
        <f t="shared" si="78"/>
        <v>0.92908907088612214</v>
      </c>
      <c r="AA43" s="235">
        <f t="shared" si="78"/>
        <v>0.93007330290169099</v>
      </c>
      <c r="AB43" s="235">
        <f t="shared" si="78"/>
        <v>0.86186400996678747</v>
      </c>
      <c r="AC43" s="235">
        <f t="shared" si="78"/>
        <v>0.77705159563373205</v>
      </c>
      <c r="AD43" s="240">
        <f t="shared" si="78"/>
        <v>0.5707708270672931</v>
      </c>
      <c r="AE43" s="240">
        <f t="shared" si="76"/>
        <v>0.99190839256673768</v>
      </c>
      <c r="AF43" s="240">
        <f t="shared" si="76"/>
        <v>0.98471861599205135</v>
      </c>
      <c r="AG43" s="240">
        <f t="shared" si="76"/>
        <v>0.99190839256660301</v>
      </c>
      <c r="AH43" s="240">
        <f t="shared" si="76"/>
        <v>0.4591014794426872</v>
      </c>
    </row>
    <row r="44" spans="2:34">
      <c r="B44" s="218">
        <v>230</v>
      </c>
      <c r="C44" s="220" t="s">
        <v>16</v>
      </c>
      <c r="D44" s="224">
        <f t="shared" si="77"/>
        <v>0.99627153332542651</v>
      </c>
      <c r="E44" s="190">
        <f t="shared" si="77"/>
        <v>0.99627153332945795</v>
      </c>
      <c r="F44" s="190">
        <f t="shared" si="77"/>
        <v>0.99627153332945795</v>
      </c>
      <c r="G44" s="190">
        <f t="shared" si="77"/>
        <v>0.99627153333015572</v>
      </c>
      <c r="H44" s="190">
        <f t="shared" si="77"/>
        <v>0.99627153333015572</v>
      </c>
      <c r="I44" s="190">
        <f t="shared" si="77"/>
        <v>0.99627153333015572</v>
      </c>
      <c r="J44" s="190">
        <f t="shared" si="77"/>
        <v>0.99627153333015572</v>
      </c>
      <c r="K44" s="190">
        <f t="shared" si="77"/>
        <v>0.99627153333015572</v>
      </c>
      <c r="L44" s="190">
        <f t="shared" si="77"/>
        <v>0.99627153333015572</v>
      </c>
      <c r="M44" s="190">
        <f t="shared" si="77"/>
        <v>0.99627153333070972</v>
      </c>
      <c r="N44" s="190">
        <f t="shared" si="77"/>
        <v>0.99627153333070972</v>
      </c>
      <c r="O44" s="190">
        <f t="shared" si="77"/>
        <v>0.99627153333015572</v>
      </c>
      <c r="P44" s="190">
        <f t="shared" si="77"/>
        <v>0.99627153333015572</v>
      </c>
      <c r="Q44" s="230">
        <f t="shared" si="78"/>
        <v>0.98405207078834334</v>
      </c>
      <c r="R44" s="230">
        <f t="shared" si="78"/>
        <v>0.97504573542736728</v>
      </c>
      <c r="S44" s="230">
        <f t="shared" si="78"/>
        <v>0.96732290114623842</v>
      </c>
      <c r="T44" s="230">
        <f t="shared" si="78"/>
        <v>0.962901848664244</v>
      </c>
      <c r="U44" s="230">
        <f t="shared" si="78"/>
        <v>0.97504573543085415</v>
      </c>
      <c r="V44" s="230">
        <f t="shared" si="78"/>
        <v>0.97504573543352679</v>
      </c>
      <c r="W44" s="230">
        <f t="shared" si="78"/>
        <v>0.95809199243192289</v>
      </c>
      <c r="X44" s="230">
        <f t="shared" si="78"/>
        <v>0.94554796875624392</v>
      </c>
      <c r="Y44" s="235">
        <f t="shared" si="78"/>
        <v>0.99199571176839774</v>
      </c>
      <c r="Z44" s="235">
        <f t="shared" si="78"/>
        <v>0.95594402052376504</v>
      </c>
      <c r="AA44" s="235">
        <f t="shared" si="78"/>
        <v>0.95605839245540292</v>
      </c>
      <c r="AB44" s="235">
        <f t="shared" si="78"/>
        <v>0.9051613559920596</v>
      </c>
      <c r="AC44" s="235">
        <f t="shared" si="78"/>
        <v>0.82991670627689607</v>
      </c>
      <c r="AD44" s="240">
        <f t="shared" si="78"/>
        <v>0.61863436886612533</v>
      </c>
      <c r="AE44" s="240">
        <f t="shared" si="76"/>
        <v>0.99627153333063789</v>
      </c>
      <c r="AF44" s="240">
        <f t="shared" si="76"/>
        <v>0.99194487501252471</v>
      </c>
      <c r="AG44" s="240">
        <f t="shared" si="76"/>
        <v>0.99627153333056251</v>
      </c>
      <c r="AH44" s="240">
        <f t="shared" si="76"/>
        <v>0.50749887190360854</v>
      </c>
    </row>
    <row r="45" spans="2:34">
      <c r="B45" s="218">
        <v>240</v>
      </c>
      <c r="C45" s="220" t="s">
        <v>16</v>
      </c>
      <c r="D45" s="224">
        <f t="shared" si="77"/>
        <v>0.9983396748075829</v>
      </c>
      <c r="E45" s="190">
        <f t="shared" si="77"/>
        <v>0.99833967480971175</v>
      </c>
      <c r="F45" s="190">
        <f t="shared" si="77"/>
        <v>0.99833967480971175</v>
      </c>
      <c r="G45" s="190">
        <f t="shared" si="77"/>
        <v>0.99833967481008046</v>
      </c>
      <c r="H45" s="190">
        <f t="shared" si="77"/>
        <v>0.99833967481008046</v>
      </c>
      <c r="I45" s="190">
        <f t="shared" si="77"/>
        <v>0.99833967481008046</v>
      </c>
      <c r="J45" s="190">
        <f t="shared" si="77"/>
        <v>0.99833967481008046</v>
      </c>
      <c r="K45" s="190">
        <f t="shared" si="77"/>
        <v>0.99833967481008046</v>
      </c>
      <c r="L45" s="190">
        <f t="shared" si="77"/>
        <v>0.99833967481008046</v>
      </c>
      <c r="M45" s="190">
        <f t="shared" si="77"/>
        <v>0.998339674810373</v>
      </c>
      <c r="N45" s="190">
        <f t="shared" si="77"/>
        <v>0.998339674810373</v>
      </c>
      <c r="O45" s="190">
        <f t="shared" si="77"/>
        <v>0.99833967481008046</v>
      </c>
      <c r="P45" s="190">
        <f t="shared" si="77"/>
        <v>0.99833967481008046</v>
      </c>
      <c r="Q45" s="230">
        <f t="shared" si="78"/>
        <v>0.99159893362157914</v>
      </c>
      <c r="R45" s="230">
        <f t="shared" si="78"/>
        <v>0.98617379300878882</v>
      </c>
      <c r="S45" s="230">
        <f t="shared" si="78"/>
        <v>0.98131971512499949</v>
      </c>
      <c r="T45" s="230">
        <f t="shared" si="78"/>
        <v>0.97847253915697241</v>
      </c>
      <c r="U45" s="230">
        <f t="shared" si="78"/>
        <v>0.98617379301115815</v>
      </c>
      <c r="V45" s="230">
        <f t="shared" si="78"/>
        <v>0.98617379301297425</v>
      </c>
      <c r="W45" s="230">
        <f t="shared" si="78"/>
        <v>0.97532522973264013</v>
      </c>
      <c r="X45" s="230">
        <f t="shared" si="78"/>
        <v>0.96581181790813575</v>
      </c>
      <c r="Y45" s="235">
        <f t="shared" si="78"/>
        <v>0.99608722330310406</v>
      </c>
      <c r="Z45" s="235">
        <f t="shared" si="78"/>
        <v>0.97335537201485944</v>
      </c>
      <c r="AA45" s="235">
        <f t="shared" si="78"/>
        <v>0.97307174611734459</v>
      </c>
      <c r="AB45" s="235">
        <f t="shared" si="78"/>
        <v>0.93642758305479834</v>
      </c>
      <c r="AC45" s="235">
        <f t="shared" si="78"/>
        <v>0.87237390537319803</v>
      </c>
      <c r="AD45" s="240">
        <f t="shared" si="78"/>
        <v>0.66287952850628329</v>
      </c>
      <c r="AE45" s="240">
        <f t="shared" si="76"/>
        <v>0.99833967481033503</v>
      </c>
      <c r="AF45" s="240">
        <f t="shared" si="76"/>
        <v>0.99586491916924269</v>
      </c>
      <c r="AG45" s="240">
        <f t="shared" si="76"/>
        <v>0.99833967481029506</v>
      </c>
      <c r="AH45" s="240">
        <f t="shared" si="76"/>
        <v>0.55374541074853123</v>
      </c>
    </row>
    <row r="46" spans="2:34">
      <c r="B46" s="218">
        <v>250</v>
      </c>
      <c r="C46" s="220" t="s">
        <v>16</v>
      </c>
      <c r="D46" s="224">
        <f t="shared" si="77"/>
        <v>0.99928283369965398</v>
      </c>
      <c r="E46" s="190">
        <f t="shared" si="77"/>
        <v>0.99928283370072468</v>
      </c>
      <c r="F46" s="190">
        <f t="shared" si="77"/>
        <v>0.99928283370072468</v>
      </c>
      <c r="G46" s="190">
        <f t="shared" si="77"/>
        <v>0.99928283370091009</v>
      </c>
      <c r="H46" s="190">
        <f t="shared" si="77"/>
        <v>0.99928283370091009</v>
      </c>
      <c r="I46" s="190">
        <f t="shared" si="77"/>
        <v>0.99928283370091009</v>
      </c>
      <c r="J46" s="190">
        <f t="shared" si="77"/>
        <v>0.99928283370091009</v>
      </c>
      <c r="K46" s="190">
        <f t="shared" si="77"/>
        <v>0.99928283370091009</v>
      </c>
      <c r="L46" s="190">
        <f t="shared" si="77"/>
        <v>0.99928283370091009</v>
      </c>
      <c r="M46" s="190">
        <f t="shared" si="77"/>
        <v>0.9992828337010573</v>
      </c>
      <c r="N46" s="190">
        <f t="shared" si="77"/>
        <v>0.9992828337010573</v>
      </c>
      <c r="O46" s="190">
        <f t="shared" si="77"/>
        <v>0.99928283370091009</v>
      </c>
      <c r="P46" s="190">
        <f t="shared" si="77"/>
        <v>0.99928283370091009</v>
      </c>
      <c r="Q46" s="230">
        <f t="shared" si="78"/>
        <v>0.99569680549400208</v>
      </c>
      <c r="R46" s="230">
        <f t="shared" si="78"/>
        <v>0.99254785358783826</v>
      </c>
      <c r="S46" s="230">
        <f t="shared" si="78"/>
        <v>0.98960850844243164</v>
      </c>
      <c r="T46" s="230">
        <f t="shared" si="78"/>
        <v>0.98784215579463774</v>
      </c>
      <c r="U46" s="230">
        <f t="shared" si="78"/>
        <v>0.99254785358936637</v>
      </c>
      <c r="V46" s="230">
        <f t="shared" si="78"/>
        <v>0.99254785359053743</v>
      </c>
      <c r="W46" s="230">
        <f t="shared" si="78"/>
        <v>0.98585828027647593</v>
      </c>
      <c r="X46" s="230">
        <f t="shared" si="78"/>
        <v>0.97900986406182922</v>
      </c>
      <c r="Y46" s="235">
        <f t="shared" si="78"/>
        <v>0.99814120722154454</v>
      </c>
      <c r="Z46" s="235">
        <f t="shared" si="78"/>
        <v>0.98427154388842952</v>
      </c>
      <c r="AA46" s="235">
        <f t="shared" si="78"/>
        <v>0.98386660281669969</v>
      </c>
      <c r="AB46" s="235">
        <f t="shared" si="78"/>
        <v>0.9583004957258151</v>
      </c>
      <c r="AC46" s="235">
        <f t="shared" si="78"/>
        <v>0.90566276139177626</v>
      </c>
      <c r="AD46" s="240">
        <f t="shared" si="78"/>
        <v>0.70336932799126339</v>
      </c>
      <c r="AE46" s="240">
        <f t="shared" si="76"/>
        <v>0.99928283370103821</v>
      </c>
      <c r="AF46" s="240">
        <f t="shared" si="76"/>
        <v>0.99792687896624466</v>
      </c>
      <c r="AG46" s="240">
        <f t="shared" si="76"/>
        <v>0.999282833701018</v>
      </c>
      <c r="AH46" s="240">
        <f t="shared" si="76"/>
        <v>0.59745650725666877</v>
      </c>
    </row>
    <row r="47" spans="2:34">
      <c r="B47" s="218">
        <v>260</v>
      </c>
      <c r="C47" s="220" t="s">
        <v>16</v>
      </c>
      <c r="D47" s="224">
        <f t="shared" si="77"/>
        <v>0.99969855890114223</v>
      </c>
      <c r="E47" s="190">
        <f t="shared" si="77"/>
        <v>0.9996985589016586</v>
      </c>
      <c r="F47" s="190">
        <f t="shared" si="77"/>
        <v>0.9996985589016586</v>
      </c>
      <c r="G47" s="190">
        <f t="shared" si="77"/>
        <v>0.99969855890174797</v>
      </c>
      <c r="H47" s="190">
        <f t="shared" si="77"/>
        <v>0.99969855890174797</v>
      </c>
      <c r="I47" s="190">
        <f t="shared" si="77"/>
        <v>0.99969855890174797</v>
      </c>
      <c r="J47" s="190">
        <f t="shared" si="77"/>
        <v>0.99969855890174797</v>
      </c>
      <c r="K47" s="190">
        <f t="shared" si="77"/>
        <v>0.99969855890174797</v>
      </c>
      <c r="L47" s="190">
        <f t="shared" si="77"/>
        <v>0.99969855890174797</v>
      </c>
      <c r="M47" s="190">
        <f t="shared" si="77"/>
        <v>0.9996985589018188</v>
      </c>
      <c r="N47" s="190">
        <f t="shared" si="77"/>
        <v>0.9996985589018188</v>
      </c>
      <c r="O47" s="190">
        <f t="shared" si="77"/>
        <v>0.99969855890174797</v>
      </c>
      <c r="P47" s="190">
        <f t="shared" si="77"/>
        <v>0.99969855890174797</v>
      </c>
      <c r="Q47" s="230">
        <f t="shared" si="78"/>
        <v>0.99785062183626583</v>
      </c>
      <c r="R47" s="230">
        <f t="shared" si="78"/>
        <v>0.99608186016902045</v>
      </c>
      <c r="S47" s="230">
        <f t="shared" si="78"/>
        <v>0.99435972688643604</v>
      </c>
      <c r="T47" s="230">
        <f t="shared" si="78"/>
        <v>0.99329956161015021</v>
      </c>
      <c r="U47" s="230">
        <f t="shared" si="78"/>
        <v>0.99608186016996303</v>
      </c>
      <c r="V47" s="230">
        <f t="shared" si="78"/>
        <v>0.99608186017068534</v>
      </c>
      <c r="W47" s="230">
        <f t="shared" si="78"/>
        <v>0.99208975014705691</v>
      </c>
      <c r="X47" s="230">
        <f t="shared" si="78"/>
        <v>0.98737072730076725</v>
      </c>
      <c r="Y47" s="235">
        <f t="shared" si="78"/>
        <v>0.99913930776488769</v>
      </c>
      <c r="Z47" s="235">
        <f t="shared" si="78"/>
        <v>0.99091620707752448</v>
      </c>
      <c r="AA47" s="235">
        <f t="shared" si="78"/>
        <v>0.99052900981531444</v>
      </c>
      <c r="AB47" s="235">
        <f t="shared" si="78"/>
        <v>0.97318032657823006</v>
      </c>
      <c r="AC47" s="235">
        <f t="shared" si="78"/>
        <v>0.93121683780167075</v>
      </c>
      <c r="AD47" s="240">
        <f t="shared" si="78"/>
        <v>0.7400964991592246</v>
      </c>
      <c r="AE47" s="240">
        <f t="shared" si="76"/>
        <v>0.9996985589018097</v>
      </c>
      <c r="AF47" s="240">
        <f t="shared" si="76"/>
        <v>0.99898242669377935</v>
      </c>
      <c r="AG47" s="240">
        <f t="shared" si="76"/>
        <v>0.99969855890179982</v>
      </c>
      <c r="AH47" s="240">
        <f t="shared" si="76"/>
        <v>0.63837749780341935</v>
      </c>
    </row>
    <row r="48" spans="2:34">
      <c r="B48" s="218">
        <v>270</v>
      </c>
      <c r="C48" s="220" t="s">
        <v>16</v>
      </c>
      <c r="D48" s="224">
        <f t="shared" si="77"/>
        <v>0.99987636082344089</v>
      </c>
      <c r="E48" s="190">
        <f t="shared" si="77"/>
        <v>0.9998763608236807</v>
      </c>
      <c r="F48" s="190">
        <f t="shared" si="77"/>
        <v>0.9998763608236807</v>
      </c>
      <c r="G48" s="190">
        <f t="shared" si="77"/>
        <v>0.99987636082372233</v>
      </c>
      <c r="H48" s="190">
        <f t="shared" si="77"/>
        <v>0.99987636082372233</v>
      </c>
      <c r="I48" s="190">
        <f t="shared" si="77"/>
        <v>0.99987636082372233</v>
      </c>
      <c r="J48" s="190">
        <f t="shared" si="77"/>
        <v>0.99987636082372233</v>
      </c>
      <c r="K48" s="190">
        <f t="shared" si="77"/>
        <v>0.99987636082372233</v>
      </c>
      <c r="L48" s="190">
        <f t="shared" si="77"/>
        <v>0.99987636082372233</v>
      </c>
      <c r="M48" s="190">
        <f t="shared" si="77"/>
        <v>0.99987636082375519</v>
      </c>
      <c r="N48" s="190">
        <f t="shared" si="77"/>
        <v>0.99987636082375519</v>
      </c>
      <c r="O48" s="190">
        <f t="shared" si="77"/>
        <v>0.99987636082372233</v>
      </c>
      <c r="P48" s="190">
        <f t="shared" si="77"/>
        <v>0.99987636082372233</v>
      </c>
      <c r="Q48" s="230">
        <f t="shared" si="78"/>
        <v>0.99895047979300311</v>
      </c>
      <c r="R48" s="230">
        <f t="shared" si="78"/>
        <v>0.9979855337537995</v>
      </c>
      <c r="S48" s="230">
        <f t="shared" si="78"/>
        <v>0.9970057297640551</v>
      </c>
      <c r="T48" s="230">
        <f t="shared" si="78"/>
        <v>0.99638787278603747</v>
      </c>
      <c r="U48" s="230">
        <f t="shared" si="78"/>
        <v>0.99798553375435906</v>
      </c>
      <c r="V48" s="230">
        <f t="shared" si="78"/>
        <v>0.99798553375478749</v>
      </c>
      <c r="W48" s="230">
        <f t="shared" si="78"/>
        <v>0.99567150755845324</v>
      </c>
      <c r="X48" s="230">
        <f t="shared" si="78"/>
        <v>0.992538815873238</v>
      </c>
      <c r="Y48" s="235">
        <f t="shared" si="78"/>
        <v>0.99961053925554</v>
      </c>
      <c r="Z48" s="235">
        <f t="shared" si="78"/>
        <v>0.99485635240570458</v>
      </c>
      <c r="AA48" s="235">
        <f t="shared" si="78"/>
        <v>0.9945414818911873</v>
      </c>
      <c r="AB48" s="235">
        <f t="shared" si="78"/>
        <v>0.98305545943126127</v>
      </c>
      <c r="AC48" s="235">
        <f t="shared" si="78"/>
        <v>0.95046980426906169</v>
      </c>
      <c r="AD48" s="240">
        <f t="shared" ref="AD48:AH61" si="79">IF((AD$2-(SQRT((AD$9/AD$15)^2+4*AD$16*AD$14))*$B48) &lt; 0, 0.5*EXP(((AD$9/AD$15)*AD$2)/(2*AD$14))*(EXP(-(AD$2*(SQRT((AD$9/AD$15)^2+4*AD$16*AD$14)))/(2*AD$14))*(2-ERFC(-(AD$2-(SQRT((AD$9/AD$15)^2+4*AD$16*AD$14))*$B48)/(2*SQRT(AD$14*$B48))))),0.5*EXP(((AD$9/AD$15)*AD$2)/(2*AD$14))*(EXP(-(AD$2*(SQRT((AD$9/AD$15)^2+4*AD$16*AD$14)))/(2*AD$14))*ERFC((AD$2-(SQRT((AD$9/AD$15)^2+4*AD$16*AD$14))*$B48)/(2*SQRT(AD$14*$B48)))))</f>
        <v>0.77315247119054864</v>
      </c>
      <c r="AE48" s="240">
        <f t="shared" si="79"/>
        <v>0.99987636082375086</v>
      </c>
      <c r="AF48" s="240">
        <f t="shared" si="79"/>
        <v>0.99950994600428689</v>
      </c>
      <c r="AG48" s="240">
        <f t="shared" si="79"/>
        <v>0.99987636082374631</v>
      </c>
      <c r="AH48" s="240">
        <f t="shared" si="79"/>
        <v>0.67636478868710115</v>
      </c>
    </row>
    <row r="49" spans="2:34">
      <c r="B49" s="218">
        <v>280</v>
      </c>
      <c r="C49" s="220" t="s">
        <v>16</v>
      </c>
      <c r="D49" s="224">
        <f t="shared" si="77"/>
        <v>0.99995039294156107</v>
      </c>
      <c r="E49" s="190">
        <f t="shared" si="77"/>
        <v>0.99995039294166899</v>
      </c>
      <c r="F49" s="190">
        <f t="shared" si="77"/>
        <v>0.99995039294166899</v>
      </c>
      <c r="G49" s="190">
        <f t="shared" si="77"/>
        <v>0.99995039294168775</v>
      </c>
      <c r="H49" s="190">
        <f t="shared" si="77"/>
        <v>0.99995039294168775</v>
      </c>
      <c r="I49" s="190">
        <f t="shared" si="77"/>
        <v>0.99995039294168775</v>
      </c>
      <c r="J49" s="190">
        <f t="shared" si="77"/>
        <v>0.99995039294168775</v>
      </c>
      <c r="K49" s="190">
        <f t="shared" si="77"/>
        <v>0.99995039294168775</v>
      </c>
      <c r="L49" s="190">
        <f t="shared" si="77"/>
        <v>0.99995039294168775</v>
      </c>
      <c r="M49" s="190">
        <f t="shared" si="77"/>
        <v>0.9999503929417024</v>
      </c>
      <c r="N49" s="190">
        <f t="shared" si="77"/>
        <v>0.9999503929417024</v>
      </c>
      <c r="O49" s="190">
        <f t="shared" si="77"/>
        <v>0.99995039294168775</v>
      </c>
      <c r="P49" s="190">
        <f t="shared" si="77"/>
        <v>0.99995039294168775</v>
      </c>
      <c r="Q49" s="230">
        <f t="shared" si="78"/>
        <v>0.99949790530633098</v>
      </c>
      <c r="R49" s="230">
        <f t="shared" si="78"/>
        <v>0.99898501556688724</v>
      </c>
      <c r="S49" s="230">
        <f t="shared" si="78"/>
        <v>0.99844198233839587</v>
      </c>
      <c r="T49" s="230">
        <f t="shared" si="78"/>
        <v>0.99809124622358114</v>
      </c>
      <c r="U49" s="230">
        <f t="shared" si="78"/>
        <v>0.99898501556720809</v>
      </c>
      <c r="V49" s="230">
        <f t="shared" si="78"/>
        <v>0.99898501556745412</v>
      </c>
      <c r="W49" s="230">
        <f t="shared" si="78"/>
        <v>0.99767808039977379</v>
      </c>
      <c r="X49" s="230">
        <f t="shared" si="78"/>
        <v>0.99566436971201866</v>
      </c>
      <c r="Y49" s="235">
        <f t="shared" si="78"/>
        <v>0.99982738926484349</v>
      </c>
      <c r="Z49" s="235">
        <f t="shared" si="78"/>
        <v>0.99713903365992618</v>
      </c>
      <c r="AA49" s="235">
        <f t="shared" si="78"/>
        <v>0.99690597069616316</v>
      </c>
      <c r="AB49" s="235">
        <f t="shared" si="78"/>
        <v>0.98946655422838514</v>
      </c>
      <c r="AC49" s="235">
        <f t="shared" si="78"/>
        <v>0.96473630110379549</v>
      </c>
      <c r="AD49" s="240">
        <f t="shared" si="79"/>
        <v>0.80270012656581469</v>
      </c>
      <c r="AE49" s="240">
        <f t="shared" si="79"/>
        <v>0.99995039294170052</v>
      </c>
      <c r="AF49" s="240">
        <f t="shared" si="79"/>
        <v>0.99976800440253499</v>
      </c>
      <c r="AG49" s="240">
        <f t="shared" si="79"/>
        <v>0.99995039294169863</v>
      </c>
      <c r="AH49" s="240">
        <f t="shared" si="79"/>
        <v>0.71136654035340585</v>
      </c>
    </row>
    <row r="50" spans="2:34">
      <c r="B50" s="218">
        <v>290</v>
      </c>
      <c r="C50" s="220" t="s">
        <v>16</v>
      </c>
      <c r="D50" s="224">
        <f t="shared" si="77"/>
        <v>0.9999804882549056</v>
      </c>
      <c r="E50" s="190">
        <f t="shared" si="77"/>
        <v>0.99998048825495278</v>
      </c>
      <c r="F50" s="190">
        <f t="shared" si="77"/>
        <v>0.99998048825495278</v>
      </c>
      <c r="G50" s="190">
        <f t="shared" si="77"/>
        <v>0.999980488254961</v>
      </c>
      <c r="H50" s="190">
        <f t="shared" si="77"/>
        <v>0.999980488254961</v>
      </c>
      <c r="I50" s="190">
        <f t="shared" si="77"/>
        <v>0.999980488254961</v>
      </c>
      <c r="J50" s="190">
        <f t="shared" si="77"/>
        <v>0.999980488254961</v>
      </c>
      <c r="K50" s="190">
        <f t="shared" si="77"/>
        <v>0.999980488254961</v>
      </c>
      <c r="L50" s="190">
        <f t="shared" si="77"/>
        <v>0.999980488254961</v>
      </c>
      <c r="M50" s="190">
        <f t="shared" si="77"/>
        <v>0.99998048825496733</v>
      </c>
      <c r="N50" s="190">
        <f t="shared" si="77"/>
        <v>0.99998048825496733</v>
      </c>
      <c r="O50" s="190">
        <f t="shared" si="77"/>
        <v>0.999980488254961</v>
      </c>
      <c r="P50" s="190">
        <f t="shared" si="77"/>
        <v>0.999980488254961</v>
      </c>
      <c r="Q50" s="230">
        <f t="shared" si="78"/>
        <v>0.99976419972677177</v>
      </c>
      <c r="R50" s="230">
        <f t="shared" si="78"/>
        <v>0.99949788030744613</v>
      </c>
      <c r="S50" s="230">
        <f t="shared" si="78"/>
        <v>0.99920391206553705</v>
      </c>
      <c r="T50" s="230">
        <f t="shared" si="78"/>
        <v>0.99900945522587503</v>
      </c>
      <c r="U50" s="230">
        <f t="shared" si="78"/>
        <v>0.9994978803076251</v>
      </c>
      <c r="V50" s="230">
        <f t="shared" si="78"/>
        <v>0.99949788030776199</v>
      </c>
      <c r="W50" s="230">
        <f t="shared" si="78"/>
        <v>0.99877672082561597</v>
      </c>
      <c r="X50" s="230">
        <f t="shared" si="78"/>
        <v>0.99751814177313747</v>
      </c>
      <c r="Y50" s="235">
        <f t="shared" si="78"/>
        <v>0.99992491906412118</v>
      </c>
      <c r="Z50" s="235">
        <f t="shared" si="78"/>
        <v>0.99843427805640705</v>
      </c>
      <c r="AA50" s="235">
        <f t="shared" si="78"/>
        <v>0.99827249784351269</v>
      </c>
      <c r="AB50" s="235">
        <f t="shared" si="78"/>
        <v>0.99354774964993375</v>
      </c>
      <c r="AC50" s="235">
        <f t="shared" si="78"/>
        <v>0.97515216253502623</v>
      </c>
      <c r="AD50" s="240">
        <f t="shared" si="79"/>
        <v>0.82895077431382136</v>
      </c>
      <c r="AE50" s="240">
        <f t="shared" si="79"/>
        <v>0.99998048825496644</v>
      </c>
      <c r="AF50" s="240">
        <f t="shared" si="79"/>
        <v>0.99989185826113525</v>
      </c>
      <c r="AG50" s="240">
        <f t="shared" si="79"/>
        <v>0.99998048825496566</v>
      </c>
      <c r="AH50" s="240">
        <f t="shared" si="79"/>
        <v>0.74340422990299782</v>
      </c>
    </row>
    <row r="51" spans="2:34">
      <c r="B51" s="218">
        <v>300</v>
      </c>
      <c r="C51" s="220" t="s">
        <v>16</v>
      </c>
      <c r="D51" s="224">
        <f t="shared" si="77"/>
        <v>0.99999246240459372</v>
      </c>
      <c r="E51" s="190">
        <f t="shared" si="77"/>
        <v>0.99999246240461381</v>
      </c>
      <c r="F51" s="190">
        <f t="shared" si="77"/>
        <v>0.99999246240461381</v>
      </c>
      <c r="G51" s="190">
        <f t="shared" si="77"/>
        <v>0.99999246240461737</v>
      </c>
      <c r="H51" s="190">
        <f t="shared" si="77"/>
        <v>0.99999246240461737</v>
      </c>
      <c r="I51" s="190">
        <f t="shared" si="77"/>
        <v>0.99999246240461737</v>
      </c>
      <c r="J51" s="190">
        <f t="shared" si="77"/>
        <v>0.99999246240461737</v>
      </c>
      <c r="K51" s="190">
        <f t="shared" si="77"/>
        <v>0.99999246240461737</v>
      </c>
      <c r="L51" s="190">
        <f t="shared" si="77"/>
        <v>0.99999246240461737</v>
      </c>
      <c r="M51" s="190">
        <f t="shared" si="77"/>
        <v>0.99999246240462003</v>
      </c>
      <c r="N51" s="190">
        <f t="shared" si="77"/>
        <v>0.99999246240462003</v>
      </c>
      <c r="O51" s="190">
        <f t="shared" si="77"/>
        <v>0.99999246240461737</v>
      </c>
      <c r="P51" s="190">
        <f t="shared" si="77"/>
        <v>0.99999246240461737</v>
      </c>
      <c r="Q51" s="230">
        <f t="shared" si="78"/>
        <v>0.99989110324971331</v>
      </c>
      <c r="R51" s="230">
        <f t="shared" si="78"/>
        <v>0.99975569210815363</v>
      </c>
      <c r="S51" s="230">
        <f t="shared" si="78"/>
        <v>0.99959988852176984</v>
      </c>
      <c r="T51" s="230">
        <f t="shared" si="78"/>
        <v>0.99949434452102826</v>
      </c>
      <c r="U51" s="230">
        <f t="shared" si="78"/>
        <v>0.99975569210825088</v>
      </c>
      <c r="V51" s="230">
        <f t="shared" si="78"/>
        <v>0.99975569210832527</v>
      </c>
      <c r="W51" s="230">
        <f t="shared" si="78"/>
        <v>0.99936600497823158</v>
      </c>
      <c r="X51" s="230">
        <f t="shared" si="78"/>
        <v>0.99859856436322125</v>
      </c>
      <c r="Y51" s="235">
        <f t="shared" si="78"/>
        <v>0.9999678918642938</v>
      </c>
      <c r="Z51" s="235">
        <f t="shared" si="78"/>
        <v>0.99915565744671619</v>
      </c>
      <c r="AA51" s="235">
        <f t="shared" si="78"/>
        <v>0.99904861637849618</v>
      </c>
      <c r="AB51" s="235">
        <f t="shared" si="78"/>
        <v>0.99610039905701597</v>
      </c>
      <c r="AC51" s="235">
        <f t="shared" si="78"/>
        <v>0.9826563295378935</v>
      </c>
      <c r="AD51" s="240">
        <f t="shared" si="79"/>
        <v>0.85214530377261044</v>
      </c>
      <c r="AE51" s="240">
        <f t="shared" si="79"/>
        <v>0.9999924624046197</v>
      </c>
      <c r="AF51" s="240">
        <f t="shared" si="79"/>
        <v>0.99995029288866422</v>
      </c>
      <c r="AG51" s="240">
        <f t="shared" si="79"/>
        <v>0.99999246240461914</v>
      </c>
      <c r="AH51" s="240">
        <f t="shared" si="79"/>
        <v>0.77255584444897185</v>
      </c>
    </row>
    <row r="52" spans="2:34">
      <c r="B52" s="218">
        <v>310</v>
      </c>
      <c r="C52" s="220" t="s">
        <v>16</v>
      </c>
      <c r="D52" s="224">
        <f t="shared" si="77"/>
        <v>0.99999713532523293</v>
      </c>
      <c r="E52" s="190">
        <f t="shared" si="77"/>
        <v>0.99999713532524137</v>
      </c>
      <c r="F52" s="190">
        <f t="shared" si="77"/>
        <v>0.99999713532524137</v>
      </c>
      <c r="G52" s="190">
        <f t="shared" si="77"/>
        <v>0.99999713532524293</v>
      </c>
      <c r="H52" s="190">
        <f t="shared" si="77"/>
        <v>0.99999713532524293</v>
      </c>
      <c r="I52" s="190">
        <f t="shared" si="77"/>
        <v>0.99999713532524293</v>
      </c>
      <c r="J52" s="190">
        <f t="shared" si="77"/>
        <v>0.99999713532524293</v>
      </c>
      <c r="K52" s="190">
        <f t="shared" si="77"/>
        <v>0.99999713532524293</v>
      </c>
      <c r="L52" s="190">
        <f t="shared" si="77"/>
        <v>0.99999713532524293</v>
      </c>
      <c r="M52" s="190">
        <f t="shared" si="77"/>
        <v>0.99999713532524392</v>
      </c>
      <c r="N52" s="190">
        <f t="shared" si="77"/>
        <v>0.99999713532524392</v>
      </c>
      <c r="O52" s="190">
        <f t="shared" si="77"/>
        <v>0.99999713532524293</v>
      </c>
      <c r="P52" s="190">
        <f t="shared" si="77"/>
        <v>0.99999713532524293</v>
      </c>
      <c r="Q52" s="230">
        <f t="shared" si="78"/>
        <v>0.99995047100885615</v>
      </c>
      <c r="R52" s="230">
        <f t="shared" si="78"/>
        <v>0.99988291510383542</v>
      </c>
      <c r="S52" s="230">
        <f t="shared" si="78"/>
        <v>0.99980190423428128</v>
      </c>
      <c r="T52" s="230">
        <f t="shared" si="78"/>
        <v>0.99974570925636752</v>
      </c>
      <c r="U52" s="230">
        <f t="shared" si="78"/>
        <v>0.99988291510388705</v>
      </c>
      <c r="V52" s="230">
        <f t="shared" si="78"/>
        <v>0.99988291510392624</v>
      </c>
      <c r="W52" s="230">
        <f t="shared" si="78"/>
        <v>0.9996762850921741</v>
      </c>
      <c r="X52" s="230">
        <f t="shared" si="78"/>
        <v>0.99921843161571511</v>
      </c>
      <c r="Y52" s="235">
        <f t="shared" si="78"/>
        <v>0.99998647926624284</v>
      </c>
      <c r="Z52" s="235">
        <f t="shared" si="78"/>
        <v>0.99955074255689369</v>
      </c>
      <c r="AA52" s="235">
        <f t="shared" si="78"/>
        <v>0.99948255135730779</v>
      </c>
      <c r="AB52" s="235">
        <f t="shared" si="78"/>
        <v>0.99767188012241981</v>
      </c>
      <c r="AC52" s="235">
        <f t="shared" si="78"/>
        <v>0.98799852885714734</v>
      </c>
      <c r="AD52" s="240">
        <f t="shared" si="79"/>
        <v>0.87253991397871433</v>
      </c>
      <c r="AE52" s="240">
        <f t="shared" si="79"/>
        <v>0.9999971353252437</v>
      </c>
      <c r="AF52" s="240">
        <f t="shared" si="79"/>
        <v>0.9999774412716278</v>
      </c>
      <c r="AG52" s="240">
        <f t="shared" si="79"/>
        <v>0.99999713532524348</v>
      </c>
      <c r="AH52" s="240">
        <f t="shared" si="79"/>
        <v>0.79894116531190773</v>
      </c>
    </row>
    <row r="53" spans="2:34">
      <c r="B53" s="218">
        <v>320</v>
      </c>
      <c r="C53" s="220" t="s">
        <v>16</v>
      </c>
      <c r="D53" s="224">
        <f t="shared" si="77"/>
        <v>0.99999892734111839</v>
      </c>
      <c r="E53" s="190">
        <f t="shared" si="77"/>
        <v>0.99999892734112195</v>
      </c>
      <c r="F53" s="190">
        <f t="shared" si="77"/>
        <v>0.99999892734112195</v>
      </c>
      <c r="G53" s="190">
        <f t="shared" si="77"/>
        <v>0.99999892734112261</v>
      </c>
      <c r="H53" s="190">
        <f t="shared" si="77"/>
        <v>0.99999892734112261</v>
      </c>
      <c r="I53" s="190">
        <f t="shared" si="77"/>
        <v>0.99999892734112261</v>
      </c>
      <c r="J53" s="190">
        <f t="shared" si="77"/>
        <v>0.99999892734112261</v>
      </c>
      <c r="K53" s="190">
        <f t="shared" si="77"/>
        <v>0.99999892734112261</v>
      </c>
      <c r="L53" s="190">
        <f t="shared" si="77"/>
        <v>0.99999892734112261</v>
      </c>
      <c r="M53" s="190">
        <f t="shared" si="77"/>
        <v>0.99999892734112295</v>
      </c>
      <c r="N53" s="190">
        <f t="shared" si="77"/>
        <v>0.99999892734112295</v>
      </c>
      <c r="O53" s="190">
        <f t="shared" si="77"/>
        <v>0.99999892734112261</v>
      </c>
      <c r="P53" s="190">
        <f t="shared" si="77"/>
        <v>0.99999892734112261</v>
      </c>
      <c r="Q53" s="230">
        <f t="shared" si="78"/>
        <v>0.99997778403066717</v>
      </c>
      <c r="R53" s="230">
        <f t="shared" si="78"/>
        <v>0.99994465536943677</v>
      </c>
      <c r="S53" s="230">
        <f t="shared" si="78"/>
        <v>0.99990325792442281</v>
      </c>
      <c r="T53" s="230">
        <f t="shared" si="78"/>
        <v>0.99987385495589587</v>
      </c>
      <c r="U53" s="230">
        <f t="shared" si="78"/>
        <v>0.99994465536946375</v>
      </c>
      <c r="V53" s="230">
        <f t="shared" si="78"/>
        <v>0.99994465536948396</v>
      </c>
      <c r="W53" s="230">
        <f t="shared" si="78"/>
        <v>0.99983694976551207</v>
      </c>
      <c r="X53" s="230">
        <f t="shared" si="78"/>
        <v>0.99956904959077719</v>
      </c>
      <c r="Y53" s="235">
        <f t="shared" si="78"/>
        <v>0.99999438585190237</v>
      </c>
      <c r="Z53" s="235">
        <f t="shared" si="78"/>
        <v>0.99976386930557226</v>
      </c>
      <c r="AA53" s="235">
        <f t="shared" si="78"/>
        <v>0.99972175544483843</v>
      </c>
      <c r="AB53" s="235">
        <f t="shared" si="78"/>
        <v>0.9986255747559778</v>
      </c>
      <c r="AC53" s="235">
        <f t="shared" si="78"/>
        <v>0.99176084169938006</v>
      </c>
      <c r="AD53" s="240">
        <f t="shared" si="79"/>
        <v>0.89039389732262408</v>
      </c>
      <c r="AE53" s="240">
        <f t="shared" si="79"/>
        <v>0.99999892734112283</v>
      </c>
      <c r="AF53" s="240">
        <f t="shared" si="79"/>
        <v>0.9999898800916438</v>
      </c>
      <c r="AG53" s="240">
        <f t="shared" si="79"/>
        <v>0.99999892734112272</v>
      </c>
      <c r="AH53" s="240">
        <f t="shared" si="79"/>
        <v>0.82270919960203537</v>
      </c>
    </row>
    <row r="54" spans="2:34">
      <c r="B54" s="218">
        <v>330</v>
      </c>
      <c r="C54" s="220" t="s">
        <v>16</v>
      </c>
      <c r="D54" s="224">
        <f t="shared" si="77"/>
        <v>0.9999996037608343</v>
      </c>
      <c r="E54" s="190">
        <f t="shared" si="77"/>
        <v>0.99999960376083563</v>
      </c>
      <c r="F54" s="190">
        <f t="shared" si="77"/>
        <v>0.99999960376083563</v>
      </c>
      <c r="G54" s="190">
        <f t="shared" si="77"/>
        <v>0.99999960376083596</v>
      </c>
      <c r="H54" s="190">
        <f t="shared" si="77"/>
        <v>0.99999960376083596</v>
      </c>
      <c r="I54" s="190">
        <f t="shared" si="77"/>
        <v>0.99999960376083596</v>
      </c>
      <c r="J54" s="190">
        <f t="shared" si="77"/>
        <v>0.99999960376083596</v>
      </c>
      <c r="K54" s="190">
        <f t="shared" si="77"/>
        <v>0.99999960376083596</v>
      </c>
      <c r="L54" s="190">
        <f t="shared" si="77"/>
        <v>0.99999960376083596</v>
      </c>
      <c r="M54" s="190">
        <f t="shared" si="77"/>
        <v>0.99999960376083608</v>
      </c>
      <c r="N54" s="190">
        <f t="shared" si="77"/>
        <v>0.99999960376083608</v>
      </c>
      <c r="O54" s="190">
        <f t="shared" si="77"/>
        <v>0.99999960376083596</v>
      </c>
      <c r="P54" s="190">
        <f t="shared" si="77"/>
        <v>0.99999960376083596</v>
      </c>
      <c r="Q54" s="230">
        <f t="shared" si="78"/>
        <v>0.99999016092084025</v>
      </c>
      <c r="R54" s="230">
        <f t="shared" si="78"/>
        <v>0.99997416692276653</v>
      </c>
      <c r="S54" s="230">
        <f t="shared" si="78"/>
        <v>0.99995334360050658</v>
      </c>
      <c r="T54" s="230">
        <f t="shared" si="78"/>
        <v>0.99993820111705856</v>
      </c>
      <c r="U54" s="230">
        <f t="shared" si="78"/>
        <v>0.99997416692278007</v>
      </c>
      <c r="V54" s="230">
        <f t="shared" si="78"/>
        <v>0.99997416692279051</v>
      </c>
      <c r="W54" s="230">
        <f t="shared" si="78"/>
        <v>0.99991889150631974</v>
      </c>
      <c r="X54" s="230">
        <f t="shared" si="78"/>
        <v>0.99976483494866897</v>
      </c>
      <c r="Y54" s="235">
        <f t="shared" si="78"/>
        <v>0.99999769857209975</v>
      </c>
      <c r="Z54" s="235">
        <f t="shared" si="78"/>
        <v>0.99987727209430077</v>
      </c>
      <c r="AA54" s="235">
        <f t="shared" si="78"/>
        <v>0.9998519337484173</v>
      </c>
      <c r="AB54" s="235">
        <f t="shared" si="78"/>
        <v>0.99919689067390849</v>
      </c>
      <c r="AC54" s="235">
        <f t="shared" si="78"/>
        <v>0.99438475829922146</v>
      </c>
      <c r="AD54" s="240">
        <f t="shared" si="79"/>
        <v>0.90596205935221863</v>
      </c>
      <c r="AE54" s="240">
        <f t="shared" si="79"/>
        <v>0.99999960376083608</v>
      </c>
      <c r="AF54" s="240">
        <f t="shared" si="79"/>
        <v>0.99999550795942937</v>
      </c>
      <c r="AG54" s="240">
        <f t="shared" si="79"/>
        <v>0.99999960376083596</v>
      </c>
      <c r="AH54" s="240">
        <f t="shared" si="79"/>
        <v>0.84402767772666409</v>
      </c>
    </row>
    <row r="55" spans="2:34">
      <c r="B55" s="218">
        <v>340</v>
      </c>
      <c r="C55" s="220" t="s">
        <v>16</v>
      </c>
      <c r="D55" s="224">
        <f t="shared" si="77"/>
        <v>0.99999985543418923</v>
      </c>
      <c r="E55" s="190">
        <f t="shared" si="77"/>
        <v>0.99999985543418979</v>
      </c>
      <c r="F55" s="190">
        <f t="shared" si="77"/>
        <v>0.99999985543418979</v>
      </c>
      <c r="G55" s="190">
        <f t="shared" si="77"/>
        <v>0.99999985543418979</v>
      </c>
      <c r="H55" s="190">
        <f t="shared" si="77"/>
        <v>0.99999985543418979</v>
      </c>
      <c r="I55" s="190">
        <f t="shared" si="77"/>
        <v>0.99999985543418979</v>
      </c>
      <c r="J55" s="190">
        <f t="shared" si="77"/>
        <v>0.99999985543418979</v>
      </c>
      <c r="K55" s="190">
        <f t="shared" si="77"/>
        <v>0.99999985543418979</v>
      </c>
      <c r="L55" s="190">
        <f t="shared" si="77"/>
        <v>0.99999985543418979</v>
      </c>
      <c r="M55" s="190">
        <f t="shared" si="77"/>
        <v>0.99999985543419001</v>
      </c>
      <c r="N55" s="190">
        <f t="shared" si="77"/>
        <v>0.99999985543419001</v>
      </c>
      <c r="O55" s="190">
        <f t="shared" si="77"/>
        <v>0.99999985543418979</v>
      </c>
      <c r="P55" s="190">
        <f t="shared" si="77"/>
        <v>0.99999985543418979</v>
      </c>
      <c r="Q55" s="230">
        <f t="shared" si="78"/>
        <v>0.99999569282497791</v>
      </c>
      <c r="R55" s="230">
        <f t="shared" si="78"/>
        <v>0.99998808038521581</v>
      </c>
      <c r="S55" s="230">
        <f t="shared" si="78"/>
        <v>0.99997775574588454</v>
      </c>
      <c r="T55" s="230">
        <f t="shared" si="78"/>
        <v>0.9999700694402387</v>
      </c>
      <c r="U55" s="230">
        <f t="shared" si="78"/>
        <v>0.99998808038522269</v>
      </c>
      <c r="V55" s="230">
        <f t="shared" si="78"/>
        <v>0.9999880803852278</v>
      </c>
      <c r="W55" s="230">
        <f t="shared" si="78"/>
        <v>0.99996011145337227</v>
      </c>
      <c r="X55" s="230">
        <f t="shared" si="78"/>
        <v>0.99987289051766004</v>
      </c>
      <c r="Y55" s="235">
        <f t="shared" si="78"/>
        <v>0.99999906757504287</v>
      </c>
      <c r="Z55" s="235">
        <f t="shared" si="78"/>
        <v>0.99993686458673869</v>
      </c>
      <c r="AA55" s="235">
        <f t="shared" si="78"/>
        <v>0.99992195720612242</v>
      </c>
      <c r="AB55" s="235">
        <f t="shared" si="78"/>
        <v>0.99953513039314446</v>
      </c>
      <c r="AC55" s="235">
        <f t="shared" si="78"/>
        <v>0.99619858430647734</v>
      </c>
      <c r="AD55" s="240">
        <f t="shared" si="79"/>
        <v>0.91948855742186786</v>
      </c>
      <c r="AE55" s="240">
        <f t="shared" si="79"/>
        <v>0.9999998554341899</v>
      </c>
      <c r="AF55" s="240">
        <f t="shared" si="79"/>
        <v>0.99999802527426174</v>
      </c>
      <c r="AG55" s="240">
        <f t="shared" si="79"/>
        <v>0.99999985543418979</v>
      </c>
      <c r="AH55" s="240">
        <f t="shared" si="79"/>
        <v>0.86307514882447722</v>
      </c>
    </row>
    <row r="56" spans="2:34">
      <c r="B56" s="218">
        <v>350</v>
      </c>
      <c r="C56" s="220" t="s">
        <v>16</v>
      </c>
      <c r="D56" s="224">
        <f t="shared" si="77"/>
        <v>0.99999994785235458</v>
      </c>
      <c r="E56" s="190">
        <f t="shared" si="77"/>
        <v>0.99999994785235502</v>
      </c>
      <c r="F56" s="190">
        <f t="shared" si="77"/>
        <v>0.99999994785235502</v>
      </c>
      <c r="G56" s="190">
        <f t="shared" si="77"/>
        <v>0.99999994785235502</v>
      </c>
      <c r="H56" s="190">
        <f t="shared" si="77"/>
        <v>0.99999994785235502</v>
      </c>
      <c r="I56" s="190">
        <f t="shared" si="77"/>
        <v>0.99999994785235502</v>
      </c>
      <c r="J56" s="190">
        <f t="shared" si="77"/>
        <v>0.99999994785235502</v>
      </c>
      <c r="K56" s="190">
        <f t="shared" si="77"/>
        <v>0.99999994785235502</v>
      </c>
      <c r="L56" s="190">
        <f t="shared" si="77"/>
        <v>0.99999994785235502</v>
      </c>
      <c r="M56" s="190">
        <f t="shared" si="77"/>
        <v>0.99999994785235502</v>
      </c>
      <c r="N56" s="190">
        <f t="shared" si="77"/>
        <v>0.99999994785235502</v>
      </c>
      <c r="O56" s="190">
        <f t="shared" si="77"/>
        <v>0.99999994785235502</v>
      </c>
      <c r="P56" s="190">
        <f t="shared" si="77"/>
        <v>0.99999994785235502</v>
      </c>
      <c r="Q56" s="230">
        <f t="shared" si="78"/>
        <v>0.9999981344992368</v>
      </c>
      <c r="R56" s="230">
        <f t="shared" si="78"/>
        <v>0.99999455817373084</v>
      </c>
      <c r="S56" s="230">
        <f t="shared" si="78"/>
        <v>0.99998950595945491</v>
      </c>
      <c r="T56" s="230">
        <f t="shared" si="78"/>
        <v>0.99998565572773879</v>
      </c>
      <c r="U56" s="230">
        <f t="shared" si="78"/>
        <v>0.99999455817373439</v>
      </c>
      <c r="V56" s="230">
        <f t="shared" si="78"/>
        <v>0.99999455817373684</v>
      </c>
      <c r="W56" s="230">
        <f t="shared" si="78"/>
        <v>0.99998058797100708</v>
      </c>
      <c r="X56" s="230">
        <f t="shared" si="78"/>
        <v>0.99993189506971913</v>
      </c>
      <c r="Y56" s="235">
        <f t="shared" si="78"/>
        <v>0.99999962627197425</v>
      </c>
      <c r="Z56" s="235">
        <f t="shared" si="78"/>
        <v>0.99996782604447687</v>
      </c>
      <c r="AA56" s="235">
        <f t="shared" si="78"/>
        <v>0.99995922491934397</v>
      </c>
      <c r="AB56" s="235">
        <f t="shared" si="78"/>
        <v>0.99973324116151296</v>
      </c>
      <c r="AC56" s="235">
        <f t="shared" si="78"/>
        <v>0.99744234045576663</v>
      </c>
      <c r="AD56" s="240">
        <f t="shared" si="79"/>
        <v>0.93120308986700495</v>
      </c>
      <c r="AE56" s="240">
        <f t="shared" si="79"/>
        <v>0.99999994785235502</v>
      </c>
      <c r="AF56" s="240">
        <f t="shared" si="79"/>
        <v>0.99999913957154385</v>
      </c>
      <c r="AG56" s="240">
        <f t="shared" si="79"/>
        <v>0.99999994785235502</v>
      </c>
      <c r="AH56" s="240">
        <f t="shared" si="79"/>
        <v>0.8800335787191973</v>
      </c>
    </row>
    <row r="57" spans="2:34">
      <c r="B57" s="218">
        <v>360</v>
      </c>
      <c r="C57" s="220" t="s">
        <v>16</v>
      </c>
      <c r="D57" s="224">
        <f t="shared" si="77"/>
        <v>0.99999998138488466</v>
      </c>
      <c r="E57" s="190">
        <f t="shared" si="77"/>
        <v>0.99999998138488499</v>
      </c>
      <c r="F57" s="190">
        <f t="shared" si="77"/>
        <v>0.99999998138488499</v>
      </c>
      <c r="G57" s="190">
        <f t="shared" si="77"/>
        <v>0.99999998138488499</v>
      </c>
      <c r="H57" s="190">
        <f t="shared" si="77"/>
        <v>0.99999998138488499</v>
      </c>
      <c r="I57" s="190">
        <f t="shared" si="77"/>
        <v>0.99999998138488499</v>
      </c>
      <c r="J57" s="190">
        <f t="shared" si="77"/>
        <v>0.99999998138488499</v>
      </c>
      <c r="K57" s="190">
        <f t="shared" si="77"/>
        <v>0.99999998138488499</v>
      </c>
      <c r="L57" s="190">
        <f t="shared" si="77"/>
        <v>0.99999998138488499</v>
      </c>
      <c r="M57" s="190">
        <f t="shared" si="77"/>
        <v>0.99999998138488499</v>
      </c>
      <c r="N57" s="190">
        <f t="shared" si="77"/>
        <v>0.99999998138488499</v>
      </c>
      <c r="O57" s="190">
        <f t="shared" si="77"/>
        <v>0.99999998138488499</v>
      </c>
      <c r="P57" s="190">
        <f t="shared" si="77"/>
        <v>0.99999998138488499</v>
      </c>
      <c r="Q57" s="230">
        <f t="shared" si="78"/>
        <v>0.99999919991551944</v>
      </c>
      <c r="R57" s="230">
        <f t="shared" si="78"/>
        <v>0.99999753967786342</v>
      </c>
      <c r="S57" s="230">
        <f t="shared" si="78"/>
        <v>0.99999509711776502</v>
      </c>
      <c r="T57" s="230">
        <f t="shared" si="78"/>
        <v>0.99999319174598522</v>
      </c>
      <c r="U57" s="230">
        <f t="shared" si="78"/>
        <v>0.99999753967786531</v>
      </c>
      <c r="V57" s="230">
        <f t="shared" si="78"/>
        <v>0.9999975396778662</v>
      </c>
      <c r="W57" s="230">
        <f t="shared" si="78"/>
        <v>0.99999064385238223</v>
      </c>
      <c r="X57" s="230">
        <f t="shared" si="78"/>
        <v>0.99996380270005336</v>
      </c>
      <c r="Y57" s="235">
        <f t="shared" si="78"/>
        <v>0.9999998516796953</v>
      </c>
      <c r="Z57" s="235">
        <f t="shared" si="78"/>
        <v>0.99998374587982441</v>
      </c>
      <c r="AA57" s="235">
        <f t="shared" si="78"/>
        <v>0.99997886775671885</v>
      </c>
      <c r="AB57" s="235">
        <f t="shared" si="78"/>
        <v>0.99984814358514063</v>
      </c>
      <c r="AC57" s="235">
        <f t="shared" si="78"/>
        <v>0.99828893164241217</v>
      </c>
      <c r="AD57" s="240">
        <f t="shared" si="79"/>
        <v>0.94131847570028515</v>
      </c>
      <c r="AE57" s="240">
        <f t="shared" si="79"/>
        <v>0.99999998138488499</v>
      </c>
      <c r="AF57" s="240">
        <f t="shared" si="79"/>
        <v>0.99999962813978338</v>
      </c>
      <c r="AG57" s="240">
        <f t="shared" si="79"/>
        <v>0.99999998138488499</v>
      </c>
      <c r="AH57" s="240">
        <f t="shared" si="79"/>
        <v>0.89508369615145478</v>
      </c>
    </row>
    <row r="58" spans="2:34">
      <c r="B58" s="218">
        <v>370</v>
      </c>
      <c r="C58" s="220" t="s">
        <v>16</v>
      </c>
      <c r="D58" s="224">
        <f t="shared" si="77"/>
        <v>0.99999999341860146</v>
      </c>
      <c r="E58" s="190">
        <f t="shared" si="77"/>
        <v>0.99999999341860157</v>
      </c>
      <c r="F58" s="190">
        <f t="shared" si="77"/>
        <v>0.99999999341860157</v>
      </c>
      <c r="G58" s="190">
        <f t="shared" si="77"/>
        <v>0.99999999341860157</v>
      </c>
      <c r="H58" s="190">
        <f t="shared" si="77"/>
        <v>0.99999999341860157</v>
      </c>
      <c r="I58" s="190">
        <f t="shared" si="77"/>
        <v>0.99999999341860157</v>
      </c>
      <c r="J58" s="190">
        <f t="shared" si="77"/>
        <v>0.99999999341860157</v>
      </c>
      <c r="K58" s="190">
        <f t="shared" si="77"/>
        <v>0.99999999341860157</v>
      </c>
      <c r="L58" s="190">
        <f t="shared" si="77"/>
        <v>0.99999999341860157</v>
      </c>
      <c r="M58" s="190">
        <f t="shared" si="77"/>
        <v>0.99999999341860157</v>
      </c>
      <c r="N58" s="190">
        <f t="shared" si="77"/>
        <v>0.99999999341860157</v>
      </c>
      <c r="O58" s="190">
        <f t="shared" si="77"/>
        <v>0.99999999341860157</v>
      </c>
      <c r="P58" s="190">
        <f t="shared" si="77"/>
        <v>0.99999999341860157</v>
      </c>
      <c r="Q58" s="230">
        <f t="shared" si="78"/>
        <v>0.99999965994558238</v>
      </c>
      <c r="R58" s="230">
        <f t="shared" si="78"/>
        <v>0.99999889760992255</v>
      </c>
      <c r="S58" s="230">
        <f t="shared" si="78"/>
        <v>0.99999772975486356</v>
      </c>
      <c r="T58" s="230">
        <f t="shared" si="78"/>
        <v>0.99999679731650593</v>
      </c>
      <c r="U58" s="230">
        <f t="shared" si="78"/>
        <v>0.99999889760992344</v>
      </c>
      <c r="V58" s="230">
        <f t="shared" si="78"/>
        <v>0.99999889760992378</v>
      </c>
      <c r="W58" s="230">
        <f t="shared" si="78"/>
        <v>0.99999553056279866</v>
      </c>
      <c r="X58" s="230">
        <f t="shared" si="78"/>
        <v>0.99998090400177142</v>
      </c>
      <c r="Y58" s="235">
        <f t="shared" si="78"/>
        <v>0.99999994167056427</v>
      </c>
      <c r="Z58" s="235">
        <f t="shared" si="78"/>
        <v>0.99999185402171187</v>
      </c>
      <c r="AA58" s="235">
        <f t="shared" si="78"/>
        <v>0.9999891292839922</v>
      </c>
      <c r="AB58" s="235">
        <f t="shared" si="78"/>
        <v>0.99991418945684418</v>
      </c>
      <c r="AC58" s="235">
        <f t="shared" si="78"/>
        <v>0.9988613078233719</v>
      </c>
      <c r="AD58" s="240">
        <f t="shared" si="79"/>
        <v>0.95002957427218759</v>
      </c>
      <c r="AE58" s="240">
        <f t="shared" si="79"/>
        <v>0.99999999341860146</v>
      </c>
      <c r="AF58" s="240">
        <f t="shared" si="79"/>
        <v>0.99999984049229595</v>
      </c>
      <c r="AG58" s="240">
        <f t="shared" si="79"/>
        <v>0.99999999341860146</v>
      </c>
      <c r="AH58" s="240">
        <f t="shared" si="79"/>
        <v>0.90840131818513947</v>
      </c>
    </row>
    <row r="59" spans="2:34">
      <c r="B59" s="218">
        <v>380</v>
      </c>
      <c r="C59" s="220" t="s">
        <v>16</v>
      </c>
      <c r="D59" s="224">
        <f t="shared" si="77"/>
        <v>0.99999999769370274</v>
      </c>
      <c r="E59" s="190">
        <f t="shared" si="77"/>
        <v>0.99999999769370285</v>
      </c>
      <c r="F59" s="190">
        <f t="shared" si="77"/>
        <v>0.99999999769370285</v>
      </c>
      <c r="G59" s="190">
        <f t="shared" si="77"/>
        <v>0.99999999769370285</v>
      </c>
      <c r="H59" s="190">
        <f t="shared" si="77"/>
        <v>0.99999999769370285</v>
      </c>
      <c r="I59" s="190">
        <f t="shared" si="77"/>
        <v>0.99999999769370285</v>
      </c>
      <c r="J59" s="190">
        <f t="shared" si="77"/>
        <v>0.99999999769370285</v>
      </c>
      <c r="K59" s="190">
        <f t="shared" si="77"/>
        <v>0.99999999769370285</v>
      </c>
      <c r="L59" s="190">
        <f t="shared" si="77"/>
        <v>0.99999999769370285</v>
      </c>
      <c r="M59" s="190">
        <f t="shared" si="77"/>
        <v>0.99999999769370285</v>
      </c>
      <c r="N59" s="190">
        <f t="shared" si="77"/>
        <v>0.99999999769370285</v>
      </c>
      <c r="O59" s="190">
        <f t="shared" si="77"/>
        <v>0.99999999769370285</v>
      </c>
      <c r="P59" s="190">
        <f t="shared" si="77"/>
        <v>0.99999999769370285</v>
      </c>
      <c r="Q59" s="230">
        <f t="shared" si="78"/>
        <v>0.99999985667087965</v>
      </c>
      <c r="R59" s="230">
        <f t="shared" si="78"/>
        <v>0.99999951013890753</v>
      </c>
      <c r="S59" s="230">
        <f t="shared" si="78"/>
        <v>0.9999989574355963</v>
      </c>
      <c r="T59" s="230">
        <f t="shared" si="78"/>
        <v>0.99999850580058358</v>
      </c>
      <c r="U59" s="230">
        <f t="shared" si="78"/>
        <v>0.9999995101389082</v>
      </c>
      <c r="V59" s="230">
        <f t="shared" si="78"/>
        <v>0.99999951013890831</v>
      </c>
      <c r="W59" s="230">
        <f t="shared" si="78"/>
        <v>0.99999788245614951</v>
      </c>
      <c r="X59" s="230">
        <f t="shared" si="78"/>
        <v>0.99998999488486007</v>
      </c>
      <c r="Y59" s="235">
        <f t="shared" si="78"/>
        <v>0.99999997725310408</v>
      </c>
      <c r="Z59" s="235">
        <f t="shared" si="78"/>
        <v>0.99999594763836364</v>
      </c>
      <c r="AA59" s="235">
        <f t="shared" si="78"/>
        <v>0.99999444634793955</v>
      </c>
      <c r="AB59" s="235">
        <f t="shared" si="78"/>
        <v>0.99995184047857855</v>
      </c>
      <c r="AC59" s="235">
        <f t="shared" si="78"/>
        <v>0.99924589967738275</v>
      </c>
      <c r="AD59" s="240">
        <f t="shared" si="79"/>
        <v>0.9575129152557601</v>
      </c>
      <c r="AE59" s="240">
        <f t="shared" si="79"/>
        <v>0.99999999769370274</v>
      </c>
      <c r="AF59" s="240">
        <f t="shared" si="79"/>
        <v>0.99999993205266324</v>
      </c>
      <c r="AG59" s="240">
        <f t="shared" si="79"/>
        <v>0.99999999769370274</v>
      </c>
      <c r="AH59" s="240">
        <f t="shared" si="79"/>
        <v>0.92015438526176696</v>
      </c>
    </row>
    <row r="60" spans="2:34">
      <c r="B60" s="218">
        <v>390</v>
      </c>
      <c r="C60" s="220" t="s">
        <v>16</v>
      </c>
      <c r="D60" s="224">
        <f t="shared" si="77"/>
        <v>0.99999999919841764</v>
      </c>
      <c r="E60" s="190">
        <f t="shared" si="77"/>
        <v>0.99999999919841764</v>
      </c>
      <c r="F60" s="190">
        <f t="shared" si="77"/>
        <v>0.99999999919841764</v>
      </c>
      <c r="G60" s="190">
        <f t="shared" si="77"/>
        <v>0.99999999919841775</v>
      </c>
      <c r="H60" s="190">
        <f t="shared" si="77"/>
        <v>0.99999999919841775</v>
      </c>
      <c r="I60" s="190">
        <f t="shared" si="77"/>
        <v>0.99999999919841775</v>
      </c>
      <c r="J60" s="190">
        <f t="shared" si="77"/>
        <v>0.99999999919841775</v>
      </c>
      <c r="K60" s="190">
        <f t="shared" si="77"/>
        <v>0.99999999919841775</v>
      </c>
      <c r="L60" s="190">
        <f t="shared" si="77"/>
        <v>0.99999999919841775</v>
      </c>
      <c r="M60" s="190">
        <f t="shared" si="77"/>
        <v>0.99999999919841764</v>
      </c>
      <c r="N60" s="190">
        <f t="shared" si="77"/>
        <v>0.99999999919841764</v>
      </c>
      <c r="O60" s="190">
        <f t="shared" si="77"/>
        <v>0.99999999919841775</v>
      </c>
      <c r="P60" s="190">
        <f t="shared" si="77"/>
        <v>0.99999999919841775</v>
      </c>
      <c r="Q60" s="230">
        <f t="shared" si="78"/>
        <v>0.99999994005323722</v>
      </c>
      <c r="R60" s="230">
        <f t="shared" si="78"/>
        <v>0.99999978398978973</v>
      </c>
      <c r="S60" s="230">
        <f t="shared" si="78"/>
        <v>0.99999952487326016</v>
      </c>
      <c r="T60" s="230">
        <f t="shared" si="78"/>
        <v>0.9999993081912093</v>
      </c>
      <c r="U60" s="230">
        <f t="shared" si="78"/>
        <v>0.99999978398978995</v>
      </c>
      <c r="V60" s="230">
        <f t="shared" si="78"/>
        <v>0.99999978398979006</v>
      </c>
      <c r="W60" s="230">
        <f t="shared" si="78"/>
        <v>0.99999900436167743</v>
      </c>
      <c r="X60" s="230">
        <f t="shared" si="78"/>
        <v>0.99999479121024448</v>
      </c>
      <c r="Y60" s="235">
        <f t="shared" si="78"/>
        <v>0.99999999119805405</v>
      </c>
      <c r="Z60" s="235">
        <f t="shared" si="78"/>
        <v>0.99999799784709198</v>
      </c>
      <c r="AA60" s="235">
        <f t="shared" si="78"/>
        <v>0.99999718077566979</v>
      </c>
      <c r="AB60" s="235">
        <f t="shared" si="78"/>
        <v>0.99997314187063313</v>
      </c>
      <c r="AC60" s="235">
        <f t="shared" si="78"/>
        <v>0.99950284771163733</v>
      </c>
      <c r="AD60" s="240">
        <f t="shared" si="79"/>
        <v>0.96392709198231774</v>
      </c>
      <c r="AE60" s="240">
        <f t="shared" si="79"/>
        <v>0.99999999919841753</v>
      </c>
      <c r="AF60" s="240">
        <f t="shared" si="79"/>
        <v>0.99999997124064799</v>
      </c>
      <c r="AG60" s="240">
        <f t="shared" si="79"/>
        <v>0.99999999919841753</v>
      </c>
      <c r="AH60" s="240">
        <f t="shared" si="79"/>
        <v>0.9305013680947043</v>
      </c>
    </row>
    <row r="61" spans="2:34">
      <c r="B61" s="218">
        <v>400</v>
      </c>
      <c r="C61" s="220" t="s">
        <v>16</v>
      </c>
      <c r="D61" s="224">
        <f t="shared" si="77"/>
        <v>0.99999999972350972</v>
      </c>
      <c r="E61" s="190">
        <f t="shared" si="77"/>
        <v>0.99999999972350984</v>
      </c>
      <c r="F61" s="190">
        <f t="shared" si="77"/>
        <v>0.99999999972350984</v>
      </c>
      <c r="G61" s="190">
        <f t="shared" si="77"/>
        <v>0.99999999972350984</v>
      </c>
      <c r="H61" s="190">
        <f t="shared" si="77"/>
        <v>0.99999999972350984</v>
      </c>
      <c r="I61" s="190">
        <f t="shared" si="77"/>
        <v>0.99999999972350984</v>
      </c>
      <c r="J61" s="190">
        <f t="shared" si="77"/>
        <v>0.99999999972350984</v>
      </c>
      <c r="K61" s="190">
        <f t="shared" si="77"/>
        <v>0.99999999972350984</v>
      </c>
      <c r="L61" s="190">
        <f t="shared" ref="L61:AA76" si="80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0.99999999972350984</v>
      </c>
      <c r="M61" s="190">
        <f t="shared" si="80"/>
        <v>0.99999999972350984</v>
      </c>
      <c r="N61" s="190">
        <f t="shared" si="80"/>
        <v>0.99999999972350984</v>
      </c>
      <c r="O61" s="190">
        <f t="shared" si="80"/>
        <v>0.99999999972350984</v>
      </c>
      <c r="P61" s="190">
        <f t="shared" si="80"/>
        <v>0.99999999972350984</v>
      </c>
      <c r="Q61" s="230">
        <f t="shared" si="80"/>
        <v>0.99999997510637351</v>
      </c>
      <c r="R61" s="230">
        <f t="shared" si="80"/>
        <v>0.99999990542354933</v>
      </c>
      <c r="S61" s="230">
        <f t="shared" si="80"/>
        <v>0.99999978500184183</v>
      </c>
      <c r="T61" s="230">
        <f t="shared" si="80"/>
        <v>0.99999968195538158</v>
      </c>
      <c r="U61" s="230">
        <f t="shared" si="80"/>
        <v>0.99999990542354944</v>
      </c>
      <c r="V61" s="230">
        <f t="shared" si="80"/>
        <v>0.99999990542354933</v>
      </c>
      <c r="W61" s="230">
        <f t="shared" si="80"/>
        <v>0.99999953516254747</v>
      </c>
      <c r="X61" s="230">
        <f t="shared" si="80"/>
        <v>0.99999730420274502</v>
      </c>
      <c r="Y61" s="235">
        <f t="shared" si="80"/>
        <v>0.99999999661852679</v>
      </c>
      <c r="Z61" s="235">
        <f t="shared" si="80"/>
        <v>0.99999901706052141</v>
      </c>
      <c r="AA61" s="235">
        <f t="shared" si="80"/>
        <v>0.99999857730260344</v>
      </c>
      <c r="AB61" s="235">
        <f t="shared" si="78"/>
        <v>0.99998510915759586</v>
      </c>
      <c r="AC61" s="235">
        <f t="shared" si="78"/>
        <v>0.9996736173471904</v>
      </c>
      <c r="AD61" s="240">
        <f t="shared" si="79"/>
        <v>0.96941350042680163</v>
      </c>
      <c r="AE61" s="240">
        <f t="shared" si="79"/>
        <v>0.99999999972350972</v>
      </c>
      <c r="AF61" s="240">
        <f t="shared" si="79"/>
        <v>0.99999998789940214</v>
      </c>
      <c r="AG61" s="240">
        <f t="shared" si="79"/>
        <v>0.99999999972350972</v>
      </c>
      <c r="AH61" s="240">
        <f t="shared" si="79"/>
        <v>0.93959002015250692</v>
      </c>
    </row>
    <row r="62" spans="2:34">
      <c r="B62" s="218">
        <v>410</v>
      </c>
      <c r="C62" s="220" t="s">
        <v>16</v>
      </c>
      <c r="D62" s="224">
        <f t="shared" ref="D62:P81" si="81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0.9999999999053002</v>
      </c>
      <c r="E62" s="190">
        <f t="shared" si="81"/>
        <v>0.99999999990530031</v>
      </c>
      <c r="F62" s="190">
        <f t="shared" si="81"/>
        <v>0.99999999990530031</v>
      </c>
      <c r="G62" s="190">
        <f t="shared" si="81"/>
        <v>0.99999999990530031</v>
      </c>
      <c r="H62" s="190">
        <f t="shared" si="81"/>
        <v>0.99999999990530031</v>
      </c>
      <c r="I62" s="190">
        <f t="shared" si="81"/>
        <v>0.99999999990530031</v>
      </c>
      <c r="J62" s="190">
        <f t="shared" si="81"/>
        <v>0.99999999990530031</v>
      </c>
      <c r="K62" s="190">
        <f t="shared" si="81"/>
        <v>0.99999999990530031</v>
      </c>
      <c r="L62" s="190">
        <f t="shared" si="81"/>
        <v>0.99999999990530031</v>
      </c>
      <c r="M62" s="190">
        <f t="shared" si="81"/>
        <v>0.99999999990530031</v>
      </c>
      <c r="N62" s="190">
        <f t="shared" si="81"/>
        <v>0.99999999990530031</v>
      </c>
      <c r="O62" s="190">
        <f t="shared" si="81"/>
        <v>0.99999999990530031</v>
      </c>
      <c r="P62" s="190">
        <f t="shared" si="81"/>
        <v>0.99999999990530031</v>
      </c>
      <c r="Q62" s="230">
        <f t="shared" si="80"/>
        <v>0.99999998973108473</v>
      </c>
      <c r="R62" s="230">
        <f t="shared" si="80"/>
        <v>0.99999995886418125</v>
      </c>
      <c r="S62" s="230">
        <f t="shared" si="80"/>
        <v>0.99999990335076405</v>
      </c>
      <c r="T62" s="230">
        <f t="shared" si="80"/>
        <v>0.99999985474417008</v>
      </c>
      <c r="U62" s="230">
        <f t="shared" si="80"/>
        <v>0.99999995886418147</v>
      </c>
      <c r="V62" s="230">
        <f t="shared" si="80"/>
        <v>0.99999995886418147</v>
      </c>
      <c r="W62" s="230">
        <f t="shared" si="80"/>
        <v>0.99999978439969595</v>
      </c>
      <c r="X62" s="230">
        <f t="shared" si="80"/>
        <v>0.99999861242827359</v>
      </c>
      <c r="Y62" s="235">
        <f t="shared" si="80"/>
        <v>0.999999998709586</v>
      </c>
      <c r="Z62" s="235">
        <f t="shared" ref="Z62:AH77" si="82">IF((Z$2-(SQRT((Z$9/Z$15)^2+4*Z$16*Z$14))*$B62) &lt; 0, 0.5*EXP(((Z$9/Z$15)*Z$2)/(2*Z$14))*(EXP(-(Z$2*(SQRT((Z$9/Z$15)^2+4*Z$16*Z$14)))/(2*Z$14))*(2-ERFC(-(Z$2-(SQRT((Z$9/Z$15)^2+4*Z$16*Z$14))*$B62)/(2*SQRT(Z$14*$B62))))),0.5*EXP(((Z$9/Z$15)*Z$2)/(2*Z$14))*(EXP(-(Z$2*(SQRT((Z$9/Z$15)^2+4*Z$16*Z$14)))/(2*Z$14))*ERFC((Z$2-(SQRT((Z$9/Z$15)^2+4*Z$16*Z$14))*$B62)/(2*SQRT(Z$14*$B62)))))</f>
        <v>0.9999995202741101</v>
      </c>
      <c r="AA62" s="235">
        <f t="shared" si="82"/>
        <v>0.99999928598029941</v>
      </c>
      <c r="AB62" s="235">
        <f t="shared" si="82"/>
        <v>0.9999917890676645</v>
      </c>
      <c r="AC62" s="235">
        <f t="shared" si="82"/>
        <v>0.9997865632247902</v>
      </c>
      <c r="AD62" s="240">
        <f t="shared" si="82"/>
        <v>0.97409742983680769</v>
      </c>
      <c r="AE62" s="240">
        <f t="shared" si="82"/>
        <v>0.9999999999053002</v>
      </c>
      <c r="AF62" s="240">
        <f t="shared" si="82"/>
        <v>0.99999999493660874</v>
      </c>
      <c r="AG62" s="240">
        <f t="shared" si="82"/>
        <v>0.9999999999053002</v>
      </c>
      <c r="AH62" s="240">
        <f t="shared" si="82"/>
        <v>0.947556878405591</v>
      </c>
    </row>
    <row r="63" spans="2:34">
      <c r="B63" s="218">
        <v>420</v>
      </c>
      <c r="C63" s="220" t="s">
        <v>16</v>
      </c>
      <c r="D63" s="224">
        <f t="shared" si="81"/>
        <v>0.99999999996777655</v>
      </c>
      <c r="E63" s="190">
        <f t="shared" si="81"/>
        <v>0.99999999996777666</v>
      </c>
      <c r="F63" s="190">
        <f t="shared" si="81"/>
        <v>0.99999999996777666</v>
      </c>
      <c r="G63" s="190">
        <f t="shared" si="81"/>
        <v>0.99999999996777678</v>
      </c>
      <c r="H63" s="190">
        <f t="shared" si="81"/>
        <v>0.99999999996777678</v>
      </c>
      <c r="I63" s="190">
        <f t="shared" si="81"/>
        <v>0.99999999996777678</v>
      </c>
      <c r="J63" s="190">
        <f t="shared" si="81"/>
        <v>0.99999999996777678</v>
      </c>
      <c r="K63" s="190">
        <f t="shared" si="81"/>
        <v>0.99999999996777678</v>
      </c>
      <c r="L63" s="190">
        <f t="shared" si="81"/>
        <v>0.99999999996777678</v>
      </c>
      <c r="M63" s="190">
        <f t="shared" si="81"/>
        <v>0.99999999996777666</v>
      </c>
      <c r="N63" s="190">
        <f t="shared" si="81"/>
        <v>0.99999999996777666</v>
      </c>
      <c r="O63" s="190">
        <f t="shared" si="81"/>
        <v>0.99999999996777678</v>
      </c>
      <c r="P63" s="190">
        <f t="shared" si="81"/>
        <v>0.99999999996777678</v>
      </c>
      <c r="Q63" s="230">
        <f t="shared" si="80"/>
        <v>0.99999999579004628</v>
      </c>
      <c r="R63" s="230">
        <f t="shared" si="80"/>
        <v>0.99999998221775888</v>
      </c>
      <c r="S63" s="230">
        <f t="shared" si="80"/>
        <v>0.99999995681824816</v>
      </c>
      <c r="T63" s="230">
        <f t="shared" si="80"/>
        <v>0.99999993406412013</v>
      </c>
      <c r="U63" s="230">
        <f t="shared" si="80"/>
        <v>0.99999998221775899</v>
      </c>
      <c r="V63" s="230">
        <f t="shared" si="80"/>
        <v>0.99999998221775876</v>
      </c>
      <c r="W63" s="230">
        <f t="shared" si="80"/>
        <v>0.99999990060947708</v>
      </c>
      <c r="X63" s="230">
        <f t="shared" si="80"/>
        <v>0.99999928942955285</v>
      </c>
      <c r="Y63" s="235">
        <f t="shared" si="80"/>
        <v>0.99999999951061302</v>
      </c>
      <c r="Z63" s="235">
        <f t="shared" si="82"/>
        <v>0.99999976715069672</v>
      </c>
      <c r="AA63" s="235">
        <f t="shared" si="82"/>
        <v>0.99999964347591874</v>
      </c>
      <c r="AB63" s="235">
        <f t="shared" si="82"/>
        <v>0.99999549537035193</v>
      </c>
      <c r="AC63" s="235">
        <f t="shared" si="82"/>
        <v>0.99986093044991131</v>
      </c>
      <c r="AD63" s="240">
        <f t="shared" si="82"/>
        <v>0.97808926151748632</v>
      </c>
      <c r="AE63" s="240">
        <f t="shared" si="82"/>
        <v>0.99999999996777655</v>
      </c>
      <c r="AF63" s="240">
        <f t="shared" si="82"/>
        <v>0.99999999789209137</v>
      </c>
      <c r="AG63" s="240">
        <f t="shared" si="82"/>
        <v>0.99999999996777655</v>
      </c>
      <c r="AH63" s="240">
        <f t="shared" si="82"/>
        <v>0.95452710209059477</v>
      </c>
    </row>
    <row r="64" spans="2:34">
      <c r="B64" s="218">
        <v>430</v>
      </c>
      <c r="C64" s="220" t="s">
        <v>16</v>
      </c>
      <c r="D64" s="224">
        <f t="shared" si="81"/>
        <v>0.99999999998910194</v>
      </c>
      <c r="E64" s="190">
        <f t="shared" si="81"/>
        <v>0.99999999998910205</v>
      </c>
      <c r="F64" s="190">
        <f t="shared" si="81"/>
        <v>0.99999999998910205</v>
      </c>
      <c r="G64" s="190">
        <f t="shared" si="81"/>
        <v>0.99999999998910205</v>
      </c>
      <c r="H64" s="190">
        <f t="shared" si="81"/>
        <v>0.99999999998910205</v>
      </c>
      <c r="I64" s="190">
        <f t="shared" si="81"/>
        <v>0.99999999998910205</v>
      </c>
      <c r="J64" s="190">
        <f t="shared" si="81"/>
        <v>0.99999999998910205</v>
      </c>
      <c r="K64" s="190">
        <f t="shared" si="81"/>
        <v>0.99999999998910205</v>
      </c>
      <c r="L64" s="190">
        <f t="shared" si="81"/>
        <v>0.99999999998910205</v>
      </c>
      <c r="M64" s="190">
        <f t="shared" si="81"/>
        <v>0.99999999998910205</v>
      </c>
      <c r="N64" s="190">
        <f t="shared" si="81"/>
        <v>0.99999999998910205</v>
      </c>
      <c r="O64" s="190">
        <f t="shared" si="81"/>
        <v>0.99999999998910205</v>
      </c>
      <c r="P64" s="190">
        <f t="shared" si="81"/>
        <v>0.99999999998910205</v>
      </c>
      <c r="Q64" s="230">
        <f t="shared" si="80"/>
        <v>0.99999999828394714</v>
      </c>
      <c r="R64" s="230">
        <f t="shared" si="80"/>
        <v>0.99999999235698134</v>
      </c>
      <c r="S64" s="230">
        <f t="shared" si="80"/>
        <v>0.99999998081675179</v>
      </c>
      <c r="T64" s="230">
        <f t="shared" si="80"/>
        <v>0.99999997023991438</v>
      </c>
      <c r="U64" s="230">
        <f t="shared" si="80"/>
        <v>0.99999999235698145</v>
      </c>
      <c r="V64" s="230">
        <f t="shared" si="80"/>
        <v>0.99999999235698123</v>
      </c>
      <c r="W64" s="230">
        <f t="shared" si="80"/>
        <v>0.99999995444155809</v>
      </c>
      <c r="X64" s="230">
        <f t="shared" si="80"/>
        <v>0.99999963784596724</v>
      </c>
      <c r="Y64" s="235">
        <f t="shared" si="80"/>
        <v>0.99999999981547216</v>
      </c>
      <c r="Z64" s="235">
        <f t="shared" si="82"/>
        <v>0.99999988755638103</v>
      </c>
      <c r="AA64" s="235">
        <f t="shared" si="82"/>
        <v>0.99999982282598476</v>
      </c>
      <c r="AB64" s="235">
        <f t="shared" si="82"/>
        <v>0.99999754037747823</v>
      </c>
      <c r="AC64" s="235">
        <f t="shared" si="82"/>
        <v>0.99990969298073573</v>
      </c>
      <c r="AD64" s="240">
        <f t="shared" si="82"/>
        <v>0.98148575685507711</v>
      </c>
      <c r="AE64" s="240">
        <f t="shared" si="82"/>
        <v>0.99999999998910194</v>
      </c>
      <c r="AF64" s="240">
        <f t="shared" si="82"/>
        <v>0.99999999912664428</v>
      </c>
      <c r="AG64" s="240">
        <f t="shared" si="82"/>
        <v>0.99999999998910194</v>
      </c>
      <c r="AH64" s="240">
        <f t="shared" si="82"/>
        <v>0.96061463912174461</v>
      </c>
    </row>
    <row r="65" spans="2:34">
      <c r="B65" s="218">
        <v>440</v>
      </c>
      <c r="C65" s="220" t="s">
        <v>16</v>
      </c>
      <c r="D65" s="224">
        <f t="shared" si="81"/>
        <v>0.99999999999633515</v>
      </c>
      <c r="E65" s="190">
        <f t="shared" si="81"/>
        <v>0.99999999999633526</v>
      </c>
      <c r="F65" s="190">
        <f t="shared" si="81"/>
        <v>0.99999999999633526</v>
      </c>
      <c r="G65" s="190">
        <f t="shared" si="81"/>
        <v>0.99999999999633538</v>
      </c>
      <c r="H65" s="190">
        <f t="shared" si="81"/>
        <v>0.99999999999633538</v>
      </c>
      <c r="I65" s="190">
        <f t="shared" si="81"/>
        <v>0.99999999999633538</v>
      </c>
      <c r="J65" s="190">
        <f t="shared" si="81"/>
        <v>0.99999999999633538</v>
      </c>
      <c r="K65" s="190">
        <f t="shared" si="81"/>
        <v>0.99999999999633538</v>
      </c>
      <c r="L65" s="190">
        <f t="shared" si="81"/>
        <v>0.99999999999633538</v>
      </c>
      <c r="M65" s="190">
        <f t="shared" si="81"/>
        <v>0.99999999999633526</v>
      </c>
      <c r="N65" s="190">
        <f t="shared" si="81"/>
        <v>0.99999999999633526</v>
      </c>
      <c r="O65" s="190">
        <f t="shared" si="81"/>
        <v>0.99999999999633538</v>
      </c>
      <c r="P65" s="190">
        <f t="shared" si="81"/>
        <v>0.99999999999633538</v>
      </c>
      <c r="Q65" s="230">
        <f t="shared" si="80"/>
        <v>0.99999999930425099</v>
      </c>
      <c r="R65" s="230">
        <f t="shared" si="80"/>
        <v>0.99999999673244988</v>
      </c>
      <c r="S65" s="230">
        <f t="shared" si="80"/>
        <v>0.99999999152323638</v>
      </c>
      <c r="T65" s="230">
        <f t="shared" si="80"/>
        <v>0.9999999866390834</v>
      </c>
      <c r="U65" s="230">
        <f t="shared" si="80"/>
        <v>0.99999999673245021</v>
      </c>
      <c r="V65" s="230">
        <f t="shared" si="80"/>
        <v>0.99999999673244999</v>
      </c>
      <c r="W65" s="230">
        <f t="shared" si="80"/>
        <v>0.99999997922762396</v>
      </c>
      <c r="X65" s="230">
        <f t="shared" si="80"/>
        <v>0.99999981623962952</v>
      </c>
      <c r="Y65" s="235">
        <f t="shared" si="80"/>
        <v>0.9999999999307968</v>
      </c>
      <c r="Z65" s="235">
        <f t="shared" si="82"/>
        <v>0.99999994595926234</v>
      </c>
      <c r="AA65" s="235">
        <f t="shared" si="82"/>
        <v>0.99999991234394336</v>
      </c>
      <c r="AB65" s="235">
        <f t="shared" si="82"/>
        <v>0.99999866292101502</v>
      </c>
      <c r="AC65" s="235">
        <f t="shared" si="82"/>
        <v>0.99994154325498574</v>
      </c>
      <c r="AD65" s="240">
        <f t="shared" si="82"/>
        <v>0.98437138849316685</v>
      </c>
      <c r="AE65" s="240">
        <f t="shared" si="82"/>
        <v>0.99999999999633515</v>
      </c>
      <c r="AF65" s="240">
        <f t="shared" si="82"/>
        <v>0.99999999963975361</v>
      </c>
      <c r="AG65" s="240">
        <f t="shared" si="82"/>
        <v>0.99999999999633515</v>
      </c>
      <c r="AH65" s="240">
        <f t="shared" si="82"/>
        <v>0.96592261541782165</v>
      </c>
    </row>
    <row r="66" spans="2:34">
      <c r="B66" s="218">
        <v>450</v>
      </c>
      <c r="C66" s="220" t="s">
        <v>16</v>
      </c>
      <c r="D66" s="224">
        <f t="shared" si="81"/>
        <v>0.99999999999877409</v>
      </c>
      <c r="E66" s="190">
        <f t="shared" si="81"/>
        <v>0.9999999999987742</v>
      </c>
      <c r="F66" s="190">
        <f t="shared" si="81"/>
        <v>0.9999999999987742</v>
      </c>
      <c r="G66" s="190">
        <f t="shared" si="81"/>
        <v>0.9999999999987742</v>
      </c>
      <c r="H66" s="190">
        <f t="shared" si="81"/>
        <v>0.9999999999987742</v>
      </c>
      <c r="I66" s="190">
        <f t="shared" si="81"/>
        <v>0.9999999999987742</v>
      </c>
      <c r="J66" s="190">
        <f t="shared" si="81"/>
        <v>0.9999999999987742</v>
      </c>
      <c r="K66" s="190">
        <f t="shared" si="81"/>
        <v>0.9999999999987742</v>
      </c>
      <c r="L66" s="190">
        <f t="shared" si="81"/>
        <v>0.9999999999987742</v>
      </c>
      <c r="M66" s="190">
        <f t="shared" si="81"/>
        <v>0.9999999999987742</v>
      </c>
      <c r="N66" s="190">
        <f t="shared" si="81"/>
        <v>0.9999999999987742</v>
      </c>
      <c r="O66" s="190">
        <f t="shared" si="81"/>
        <v>0.9999999999987742</v>
      </c>
      <c r="P66" s="190">
        <f t="shared" si="81"/>
        <v>0.9999999999987742</v>
      </c>
      <c r="Q66" s="230">
        <f t="shared" si="80"/>
        <v>0.99999999971932951</v>
      </c>
      <c r="R66" s="230">
        <f t="shared" si="80"/>
        <v>0.99999999861001254</v>
      </c>
      <c r="S66" s="230">
        <f t="shared" si="80"/>
        <v>0.99999999627285907</v>
      </c>
      <c r="T66" s="230">
        <f t="shared" si="80"/>
        <v>0.99999999403130435</v>
      </c>
      <c r="U66" s="230">
        <f t="shared" si="80"/>
        <v>0.99999999861001265</v>
      </c>
      <c r="V66" s="230">
        <f t="shared" si="80"/>
        <v>0.99999999861001254</v>
      </c>
      <c r="W66" s="230">
        <f t="shared" si="80"/>
        <v>0.99999999057572564</v>
      </c>
      <c r="X66" s="230">
        <f t="shared" si="80"/>
        <v>0.99999990714424181</v>
      </c>
      <c r="Y66" s="235">
        <f t="shared" si="80"/>
        <v>0.99999999997417732</v>
      </c>
      <c r="Z66" s="235">
        <f t="shared" si="82"/>
        <v>0.9999999741434783</v>
      </c>
      <c r="AA66" s="235">
        <f t="shared" si="82"/>
        <v>0.99999995681220721</v>
      </c>
      <c r="AB66" s="235">
        <f t="shared" si="82"/>
        <v>0.99999927614794193</v>
      </c>
      <c r="AC66" s="235">
        <f t="shared" si="82"/>
        <v>0.99996227229682166</v>
      </c>
      <c r="AD66" s="240">
        <f t="shared" si="82"/>
        <v>0.9868195973832008</v>
      </c>
      <c r="AE66" s="240">
        <f t="shared" si="82"/>
        <v>0.99999999999877409</v>
      </c>
      <c r="AF66" s="240">
        <f t="shared" si="82"/>
        <v>0.99999999985201937</v>
      </c>
      <c r="AG66" s="240">
        <f t="shared" si="82"/>
        <v>0.99999999999877409</v>
      </c>
      <c r="AH66" s="240">
        <f t="shared" si="82"/>
        <v>0.97054388267003155</v>
      </c>
    </row>
    <row r="67" spans="2:34">
      <c r="B67" s="218">
        <v>460</v>
      </c>
      <c r="C67" s="220" t="s">
        <v>16</v>
      </c>
      <c r="D67" s="224">
        <f t="shared" si="81"/>
        <v>0.99999999999959199</v>
      </c>
      <c r="E67" s="190">
        <f t="shared" si="81"/>
        <v>0.9999999999995921</v>
      </c>
      <c r="F67" s="190">
        <f t="shared" si="81"/>
        <v>0.9999999999995921</v>
      </c>
      <c r="G67" s="190">
        <f t="shared" si="81"/>
        <v>0.9999999999995921</v>
      </c>
      <c r="H67" s="190">
        <f t="shared" si="81"/>
        <v>0.9999999999995921</v>
      </c>
      <c r="I67" s="190">
        <f t="shared" si="81"/>
        <v>0.9999999999995921</v>
      </c>
      <c r="J67" s="190">
        <f t="shared" si="81"/>
        <v>0.9999999999995921</v>
      </c>
      <c r="K67" s="190">
        <f t="shared" si="81"/>
        <v>0.9999999999995921</v>
      </c>
      <c r="L67" s="190">
        <f t="shared" si="81"/>
        <v>0.9999999999995921</v>
      </c>
      <c r="M67" s="190">
        <f t="shared" si="81"/>
        <v>0.9999999999995921</v>
      </c>
      <c r="N67" s="190">
        <f t="shared" si="81"/>
        <v>0.9999999999995921</v>
      </c>
      <c r="O67" s="190">
        <f t="shared" si="81"/>
        <v>0.9999999999995921</v>
      </c>
      <c r="P67" s="190">
        <f t="shared" si="81"/>
        <v>0.9999999999995921</v>
      </c>
      <c r="Q67" s="230">
        <f t="shared" si="80"/>
        <v>0.99999999988730537</v>
      </c>
      <c r="R67" s="230">
        <f t="shared" si="80"/>
        <v>0.99999999941146755</v>
      </c>
      <c r="S67" s="230">
        <f t="shared" si="80"/>
        <v>0.99999999836883335</v>
      </c>
      <c r="T67" s="230">
        <f t="shared" si="80"/>
        <v>0.9999999973459911</v>
      </c>
      <c r="U67" s="230">
        <f t="shared" si="80"/>
        <v>0.99999999941146767</v>
      </c>
      <c r="V67" s="230">
        <f t="shared" si="80"/>
        <v>0.99999999941146744</v>
      </c>
      <c r="W67" s="230">
        <f t="shared" si="80"/>
        <v>0.99999999574408982</v>
      </c>
      <c r="X67" s="230">
        <f t="shared" si="80"/>
        <v>0.99999995326095636</v>
      </c>
      <c r="Y67" s="235">
        <f t="shared" si="80"/>
        <v>0.99999999999040967</v>
      </c>
      <c r="Z67" s="235">
        <f t="shared" si="82"/>
        <v>0.99999998768014176</v>
      </c>
      <c r="AA67" s="235">
        <f t="shared" si="82"/>
        <v>0.99999997880404001</v>
      </c>
      <c r="AB67" s="235">
        <f t="shared" si="82"/>
        <v>0.99999960964362333</v>
      </c>
      <c r="AC67" s="235">
        <f t="shared" si="82"/>
        <v>0.99997571822858955</v>
      </c>
      <c r="AD67" s="240">
        <f t="shared" si="82"/>
        <v>0.98889402069684817</v>
      </c>
      <c r="AE67" s="240">
        <f t="shared" si="82"/>
        <v>0.99999999999959199</v>
      </c>
      <c r="AF67" s="240">
        <f t="shared" si="82"/>
        <v>0.99999999993944877</v>
      </c>
      <c r="AG67" s="240">
        <f t="shared" si="82"/>
        <v>0.99999999999959199</v>
      </c>
      <c r="AH67" s="240">
        <f t="shared" si="82"/>
        <v>0.97456163928923167</v>
      </c>
    </row>
    <row r="68" spans="2:34">
      <c r="B68" s="218">
        <v>470</v>
      </c>
      <c r="C68" s="220" t="s">
        <v>16</v>
      </c>
      <c r="D68" s="224">
        <f t="shared" si="81"/>
        <v>0.99999999999986466</v>
      </c>
      <c r="E68" s="190">
        <f t="shared" si="81"/>
        <v>0.99999999999986477</v>
      </c>
      <c r="F68" s="190">
        <f t="shared" si="81"/>
        <v>0.99999999999986477</v>
      </c>
      <c r="G68" s="190">
        <f t="shared" si="81"/>
        <v>0.99999999999986477</v>
      </c>
      <c r="H68" s="190">
        <f t="shared" si="81"/>
        <v>0.99999999999986477</v>
      </c>
      <c r="I68" s="190">
        <f t="shared" si="81"/>
        <v>0.99999999999986477</v>
      </c>
      <c r="J68" s="190">
        <f t="shared" si="81"/>
        <v>0.99999999999986477</v>
      </c>
      <c r="K68" s="190">
        <f t="shared" si="81"/>
        <v>0.99999999999986477</v>
      </c>
      <c r="L68" s="190">
        <f t="shared" si="81"/>
        <v>0.99999999999986477</v>
      </c>
      <c r="M68" s="190">
        <f t="shared" si="81"/>
        <v>0.99999999999986477</v>
      </c>
      <c r="N68" s="190">
        <f t="shared" si="81"/>
        <v>0.99999999999986477</v>
      </c>
      <c r="O68" s="190">
        <f t="shared" si="81"/>
        <v>0.99999999999986477</v>
      </c>
      <c r="P68" s="190">
        <f t="shared" si="81"/>
        <v>0.99999999999986477</v>
      </c>
      <c r="Q68" s="230">
        <f t="shared" si="80"/>
        <v>0.99999999995494926</v>
      </c>
      <c r="R68" s="230">
        <f t="shared" si="80"/>
        <v>0.99999999975189879</v>
      </c>
      <c r="S68" s="230">
        <f t="shared" si="80"/>
        <v>0.99999999928923644</v>
      </c>
      <c r="T68" s="230">
        <f t="shared" si="80"/>
        <v>0.99999999882501522</v>
      </c>
      <c r="U68" s="230">
        <f t="shared" si="80"/>
        <v>0.9999999997518989</v>
      </c>
      <c r="V68" s="230">
        <f t="shared" si="80"/>
        <v>0.99999999975189868</v>
      </c>
      <c r="W68" s="230">
        <f t="shared" si="80"/>
        <v>0.99999999808641959</v>
      </c>
      <c r="X68" s="230">
        <f t="shared" si="80"/>
        <v>0.99999997655928474</v>
      </c>
      <c r="Y68" s="235">
        <f t="shared" si="80"/>
        <v>0.99999999999645395</v>
      </c>
      <c r="Z68" s="235">
        <f t="shared" si="82"/>
        <v>0.99999999415287655</v>
      </c>
      <c r="AA68" s="235">
        <f t="shared" si="82"/>
        <v>0.99999998963511549</v>
      </c>
      <c r="AB68" s="235">
        <f t="shared" si="82"/>
        <v>0.99999979025255759</v>
      </c>
      <c r="AC68" s="235">
        <f t="shared" si="82"/>
        <v>0.99998441274290306</v>
      </c>
      <c r="AD68" s="240">
        <f t="shared" si="82"/>
        <v>0.99064962922291533</v>
      </c>
      <c r="AE68" s="240">
        <f t="shared" si="82"/>
        <v>0.99999999999986466</v>
      </c>
      <c r="AF68" s="240">
        <f t="shared" si="82"/>
        <v>0.9999999999753133</v>
      </c>
      <c r="AG68" s="240">
        <f t="shared" si="82"/>
        <v>0.99999999999986466</v>
      </c>
      <c r="AH68" s="240">
        <f t="shared" si="82"/>
        <v>0.97805015875260015</v>
      </c>
    </row>
    <row r="69" spans="2:34">
      <c r="B69" s="218">
        <v>480</v>
      </c>
      <c r="C69" s="220" t="s">
        <v>16</v>
      </c>
      <c r="D69" s="224">
        <f t="shared" si="81"/>
        <v>0.99999999999995537</v>
      </c>
      <c r="E69" s="190">
        <f t="shared" si="81"/>
        <v>0.99999999999995537</v>
      </c>
      <c r="F69" s="190">
        <f t="shared" si="81"/>
        <v>0.99999999999995537</v>
      </c>
      <c r="G69" s="190">
        <f t="shared" si="81"/>
        <v>0.99999999999995548</v>
      </c>
      <c r="H69" s="190">
        <f t="shared" si="81"/>
        <v>0.99999999999995548</v>
      </c>
      <c r="I69" s="190">
        <f t="shared" si="81"/>
        <v>0.99999999999995548</v>
      </c>
      <c r="J69" s="190">
        <f t="shared" si="81"/>
        <v>0.99999999999995548</v>
      </c>
      <c r="K69" s="190">
        <f t="shared" si="81"/>
        <v>0.99999999999995548</v>
      </c>
      <c r="L69" s="190">
        <f t="shared" si="81"/>
        <v>0.99999999999995548</v>
      </c>
      <c r="M69" s="190">
        <f t="shared" si="81"/>
        <v>0.99999999999995537</v>
      </c>
      <c r="N69" s="190">
        <f t="shared" si="81"/>
        <v>0.99999999999995537</v>
      </c>
      <c r="O69" s="190">
        <f t="shared" si="81"/>
        <v>0.99999999999995548</v>
      </c>
      <c r="P69" s="190">
        <f t="shared" si="81"/>
        <v>0.99999999999995548</v>
      </c>
      <c r="Q69" s="230">
        <f t="shared" si="80"/>
        <v>0.99999999998206457</v>
      </c>
      <c r="R69" s="230">
        <f t="shared" si="80"/>
        <v>0.9999999998958391</v>
      </c>
      <c r="S69" s="230">
        <f t="shared" si="80"/>
        <v>0.99999999969155795</v>
      </c>
      <c r="T69" s="230">
        <f t="shared" si="80"/>
        <v>0.99999999948193286</v>
      </c>
      <c r="U69" s="230">
        <f t="shared" si="80"/>
        <v>0.99999999989583921</v>
      </c>
      <c r="V69" s="230">
        <f t="shared" si="80"/>
        <v>0.99999999989583899</v>
      </c>
      <c r="W69" s="230">
        <f t="shared" si="80"/>
        <v>0.99999999914310556</v>
      </c>
      <c r="X69" s="230">
        <f t="shared" si="80"/>
        <v>0.99999998828399761</v>
      </c>
      <c r="Y69" s="235">
        <f t="shared" si="80"/>
        <v>0.99999999999869427</v>
      </c>
      <c r="Z69" s="235">
        <f t="shared" si="82"/>
        <v>0.9999999972350665</v>
      </c>
      <c r="AA69" s="235">
        <f t="shared" si="82"/>
        <v>0.99999999494882008</v>
      </c>
      <c r="AB69" s="235">
        <f t="shared" si="82"/>
        <v>0.99999988768111259</v>
      </c>
      <c r="AC69" s="235">
        <f t="shared" si="82"/>
        <v>0.99999001846138091</v>
      </c>
      <c r="AD69" s="240">
        <f t="shared" si="82"/>
        <v>0.99213376810717002</v>
      </c>
      <c r="AE69" s="240">
        <f t="shared" si="82"/>
        <v>0.99999999999995526</v>
      </c>
      <c r="AF69" s="240">
        <f t="shared" si="82"/>
        <v>0.99999999998996969</v>
      </c>
      <c r="AG69" s="240">
        <f t="shared" si="82"/>
        <v>0.99999999999995526</v>
      </c>
      <c r="AH69" s="240">
        <f t="shared" si="82"/>
        <v>0.98107547675752715</v>
      </c>
    </row>
    <row r="70" spans="2:34">
      <c r="B70" s="218">
        <v>490</v>
      </c>
      <c r="C70" s="220" t="s">
        <v>16</v>
      </c>
      <c r="D70" s="224">
        <f t="shared" si="81"/>
        <v>0.99999999999998535</v>
      </c>
      <c r="E70" s="190">
        <f t="shared" si="81"/>
        <v>0.99999999999998535</v>
      </c>
      <c r="F70" s="190">
        <f t="shared" si="81"/>
        <v>0.99999999999998535</v>
      </c>
      <c r="G70" s="190">
        <f t="shared" si="81"/>
        <v>0.99999999999998546</v>
      </c>
      <c r="H70" s="190">
        <f t="shared" si="81"/>
        <v>0.99999999999998546</v>
      </c>
      <c r="I70" s="190">
        <f t="shared" si="81"/>
        <v>0.99999999999998546</v>
      </c>
      <c r="J70" s="190">
        <f t="shared" si="81"/>
        <v>0.99999999999998546</v>
      </c>
      <c r="K70" s="190">
        <f t="shared" si="81"/>
        <v>0.99999999999998546</v>
      </c>
      <c r="L70" s="190">
        <f t="shared" si="81"/>
        <v>0.99999999999998546</v>
      </c>
      <c r="M70" s="190">
        <f t="shared" si="81"/>
        <v>0.99999999999998535</v>
      </c>
      <c r="N70" s="190">
        <f t="shared" si="81"/>
        <v>0.99999999999998535</v>
      </c>
      <c r="O70" s="190">
        <f t="shared" si="81"/>
        <v>0.99999999999998546</v>
      </c>
      <c r="P70" s="190">
        <f t="shared" si="81"/>
        <v>0.99999999999998546</v>
      </c>
      <c r="Q70" s="230">
        <f t="shared" si="80"/>
        <v>0.99999999999288713</v>
      </c>
      <c r="R70" s="230">
        <f t="shared" si="80"/>
        <v>0.9999999999564384</v>
      </c>
      <c r="S70" s="230">
        <f t="shared" si="80"/>
        <v>0.99999999986666277</v>
      </c>
      <c r="T70" s="230">
        <f t="shared" si="80"/>
        <v>0.99999999977245269</v>
      </c>
      <c r="U70" s="230">
        <f t="shared" si="80"/>
        <v>0.99999999995643851</v>
      </c>
      <c r="V70" s="230">
        <f t="shared" si="80"/>
        <v>0.99999999995643829</v>
      </c>
      <c r="W70" s="230">
        <f t="shared" si="80"/>
        <v>0.99999999961775499</v>
      </c>
      <c r="X70" s="230">
        <f t="shared" si="80"/>
        <v>0.99999999416292329</v>
      </c>
      <c r="Y70" s="235">
        <f t="shared" si="80"/>
        <v>0.99999999999952116</v>
      </c>
      <c r="Z70" s="235">
        <f t="shared" si="82"/>
        <v>0.99999999869704437</v>
      </c>
      <c r="AA70" s="235">
        <f t="shared" si="82"/>
        <v>0.99999999754626212</v>
      </c>
      <c r="AB70" s="235">
        <f t="shared" si="82"/>
        <v>0.99999994004591009</v>
      </c>
      <c r="AC70" s="235">
        <f t="shared" si="82"/>
        <v>0.99999362283736626</v>
      </c>
      <c r="AD70" s="240">
        <f t="shared" si="82"/>
        <v>0.99338711397532475</v>
      </c>
      <c r="AE70" s="240">
        <f t="shared" si="82"/>
        <v>0.99999999999998535</v>
      </c>
      <c r="AF70" s="240">
        <f t="shared" si="82"/>
        <v>0.99999999999593758</v>
      </c>
      <c r="AG70" s="240">
        <f t="shared" si="82"/>
        <v>0.99999999999998535</v>
      </c>
      <c r="AH70" s="240">
        <f t="shared" si="82"/>
        <v>0.98369613580819171</v>
      </c>
    </row>
    <row r="71" spans="2:34">
      <c r="B71" s="218">
        <v>500</v>
      </c>
      <c r="C71" s="220" t="s">
        <v>16</v>
      </c>
      <c r="D71" s="224">
        <f t="shared" si="81"/>
        <v>0.99999999999999512</v>
      </c>
      <c r="E71" s="190">
        <f t="shared" si="81"/>
        <v>0.99999999999999523</v>
      </c>
      <c r="F71" s="190">
        <f t="shared" si="81"/>
        <v>0.99999999999999523</v>
      </c>
      <c r="G71" s="190">
        <f t="shared" si="81"/>
        <v>0.99999999999999523</v>
      </c>
      <c r="H71" s="190">
        <f t="shared" si="81"/>
        <v>0.99999999999999523</v>
      </c>
      <c r="I71" s="190">
        <f t="shared" si="81"/>
        <v>0.99999999999999523</v>
      </c>
      <c r="J71" s="190">
        <f t="shared" si="81"/>
        <v>0.99999999999999523</v>
      </c>
      <c r="K71" s="190">
        <f t="shared" si="81"/>
        <v>0.99999999999999523</v>
      </c>
      <c r="L71" s="190">
        <f t="shared" si="81"/>
        <v>0.99999999999999523</v>
      </c>
      <c r="M71" s="190">
        <f t="shared" si="81"/>
        <v>0.99999999999999523</v>
      </c>
      <c r="N71" s="190">
        <f t="shared" si="81"/>
        <v>0.99999999999999523</v>
      </c>
      <c r="O71" s="190">
        <f t="shared" si="81"/>
        <v>0.99999999999999523</v>
      </c>
      <c r="P71" s="190">
        <f t="shared" si="81"/>
        <v>0.99999999999999523</v>
      </c>
      <c r="Q71" s="230">
        <f t="shared" si="80"/>
        <v>0.99999999999718947</v>
      </c>
      <c r="R71" s="230">
        <f t="shared" si="80"/>
        <v>0.99999999998184785</v>
      </c>
      <c r="S71" s="230">
        <f t="shared" si="80"/>
        <v>0.99999999994256739</v>
      </c>
      <c r="T71" s="230">
        <f t="shared" si="80"/>
        <v>0.99999999990041633</v>
      </c>
      <c r="U71" s="230">
        <f t="shared" si="80"/>
        <v>0.99999999998184796</v>
      </c>
      <c r="V71" s="230">
        <f t="shared" si="80"/>
        <v>0.99999999998184774</v>
      </c>
      <c r="W71" s="230">
        <f t="shared" si="80"/>
        <v>0.99999999983010179</v>
      </c>
      <c r="X71" s="230">
        <f t="shared" si="80"/>
        <v>0.99999999710064436</v>
      </c>
      <c r="Y71" s="235">
        <f t="shared" si="80"/>
        <v>0.99999999999982514</v>
      </c>
      <c r="Z71" s="235">
        <f t="shared" si="82"/>
        <v>0.99999999938797912</v>
      </c>
      <c r="AA71" s="235">
        <f t="shared" si="82"/>
        <v>0.99999999881162549</v>
      </c>
      <c r="AB71" s="235">
        <f t="shared" si="82"/>
        <v>0.99999996809365721</v>
      </c>
      <c r="AC71" s="235">
        <f t="shared" si="82"/>
        <v>0.99999593445685642</v>
      </c>
      <c r="AD71" s="240">
        <f t="shared" si="82"/>
        <v>0.9944445338741843</v>
      </c>
      <c r="AE71" s="240">
        <f t="shared" si="82"/>
        <v>0.99999999999999512</v>
      </c>
      <c r="AF71" s="240">
        <f t="shared" si="82"/>
        <v>0.99999999999835965</v>
      </c>
      <c r="AG71" s="240">
        <f t="shared" si="82"/>
        <v>0.99999999999999512</v>
      </c>
      <c r="AH71" s="240">
        <f t="shared" si="82"/>
        <v>0.98596386370725542</v>
      </c>
    </row>
    <row r="72" spans="2:34">
      <c r="B72" s="218">
        <v>510</v>
      </c>
      <c r="C72" s="220" t="s">
        <v>16</v>
      </c>
      <c r="D72" s="224">
        <f t="shared" si="81"/>
        <v>0.99999999999999833</v>
      </c>
      <c r="E72" s="190">
        <f t="shared" si="81"/>
        <v>0.99999999999999845</v>
      </c>
      <c r="F72" s="190">
        <f t="shared" si="81"/>
        <v>0.99999999999999845</v>
      </c>
      <c r="G72" s="190">
        <f t="shared" si="81"/>
        <v>0.99999999999999845</v>
      </c>
      <c r="H72" s="190">
        <f t="shared" si="81"/>
        <v>0.99999999999999845</v>
      </c>
      <c r="I72" s="190">
        <f t="shared" si="81"/>
        <v>0.99999999999999845</v>
      </c>
      <c r="J72" s="190">
        <f t="shared" si="81"/>
        <v>0.99999999999999845</v>
      </c>
      <c r="K72" s="190">
        <f t="shared" si="81"/>
        <v>0.99999999999999845</v>
      </c>
      <c r="L72" s="190">
        <f t="shared" si="81"/>
        <v>0.99999999999999845</v>
      </c>
      <c r="M72" s="190">
        <f t="shared" si="81"/>
        <v>0.99999999999999845</v>
      </c>
      <c r="N72" s="190">
        <f t="shared" si="81"/>
        <v>0.99999999999999845</v>
      </c>
      <c r="O72" s="190">
        <f t="shared" si="81"/>
        <v>0.99999999999999845</v>
      </c>
      <c r="P72" s="190">
        <f t="shared" si="81"/>
        <v>0.99999999999999845</v>
      </c>
      <c r="Q72" s="230">
        <f t="shared" si="80"/>
        <v>0.99999999999889322</v>
      </c>
      <c r="R72" s="230">
        <f t="shared" si="80"/>
        <v>0.99999999999246181</v>
      </c>
      <c r="S72" s="230">
        <f t="shared" si="80"/>
        <v>0.99999999997534605</v>
      </c>
      <c r="T72" s="230">
        <f t="shared" si="80"/>
        <v>0.9999999999565663</v>
      </c>
      <c r="U72" s="230">
        <f t="shared" si="80"/>
        <v>0.99999999999246192</v>
      </c>
      <c r="V72" s="230">
        <f t="shared" si="80"/>
        <v>0.9999999999924617</v>
      </c>
      <c r="W72" s="230">
        <f t="shared" si="80"/>
        <v>0.99999999992474065</v>
      </c>
      <c r="X72" s="230">
        <f t="shared" si="80"/>
        <v>0.99999999856393462</v>
      </c>
      <c r="Y72" s="235">
        <f t="shared" si="80"/>
        <v>0.99999999999993638</v>
      </c>
      <c r="Z72" s="235">
        <f t="shared" si="82"/>
        <v>0.99999999971339959</v>
      </c>
      <c r="AA72" s="235">
        <f t="shared" si="82"/>
        <v>0.99999999942608853</v>
      </c>
      <c r="AB72" s="235">
        <f t="shared" si="82"/>
        <v>0.99999998306818672</v>
      </c>
      <c r="AC72" s="235">
        <f t="shared" si="82"/>
        <v>0.99999741342438686</v>
      </c>
      <c r="AD72" s="240">
        <f t="shared" si="82"/>
        <v>0.99533584841088651</v>
      </c>
      <c r="AE72" s="240">
        <f t="shared" si="82"/>
        <v>0.99999999999999833</v>
      </c>
      <c r="AF72" s="240">
        <f t="shared" si="82"/>
        <v>0.99999999999933953</v>
      </c>
      <c r="AG72" s="240">
        <f t="shared" si="82"/>
        <v>0.99999999999999833</v>
      </c>
      <c r="AH72" s="240">
        <f t="shared" si="82"/>
        <v>0.9879242536205104</v>
      </c>
    </row>
    <row r="73" spans="2:34">
      <c r="B73" s="218">
        <v>520</v>
      </c>
      <c r="C73" s="220" t="s">
        <v>16</v>
      </c>
      <c r="D73" s="224">
        <f t="shared" si="81"/>
        <v>0.99999999999999956</v>
      </c>
      <c r="E73" s="190">
        <f t="shared" si="81"/>
        <v>0.99999999999999967</v>
      </c>
      <c r="F73" s="190">
        <f t="shared" si="81"/>
        <v>0.99999999999999967</v>
      </c>
      <c r="G73" s="190">
        <f t="shared" si="81"/>
        <v>0.99999999999999967</v>
      </c>
      <c r="H73" s="190">
        <f t="shared" si="81"/>
        <v>0.99999999999999967</v>
      </c>
      <c r="I73" s="190">
        <f t="shared" si="81"/>
        <v>0.99999999999999967</v>
      </c>
      <c r="J73" s="190">
        <f t="shared" si="81"/>
        <v>0.99999999999999967</v>
      </c>
      <c r="K73" s="190">
        <f t="shared" si="81"/>
        <v>0.99999999999999967</v>
      </c>
      <c r="L73" s="190">
        <f t="shared" si="81"/>
        <v>0.99999999999999967</v>
      </c>
      <c r="M73" s="190">
        <f t="shared" si="81"/>
        <v>0.99999999999999967</v>
      </c>
      <c r="N73" s="190">
        <f t="shared" si="81"/>
        <v>0.99999999999999967</v>
      </c>
      <c r="O73" s="190">
        <f t="shared" si="81"/>
        <v>0.99999999999999967</v>
      </c>
      <c r="P73" s="190">
        <f t="shared" si="81"/>
        <v>0.99999999999999967</v>
      </c>
      <c r="Q73" s="230">
        <f t="shared" si="80"/>
        <v>0.99999999999956546</v>
      </c>
      <c r="R73" s="230">
        <f t="shared" si="80"/>
        <v>0.99999999999687961</v>
      </c>
      <c r="S73" s="230">
        <f t="shared" si="80"/>
        <v>0.99999999998945077</v>
      </c>
      <c r="T73" s="230">
        <f t="shared" si="80"/>
        <v>0.99999999998111688</v>
      </c>
      <c r="U73" s="230">
        <f t="shared" si="80"/>
        <v>0.99999999999687972</v>
      </c>
      <c r="V73" s="230">
        <f t="shared" si="80"/>
        <v>0.99999999999687961</v>
      </c>
      <c r="W73" s="230">
        <f t="shared" si="80"/>
        <v>0.99999999996676914</v>
      </c>
      <c r="X73" s="230">
        <f t="shared" si="80"/>
        <v>0.99999999929061112</v>
      </c>
      <c r="Y73" s="235">
        <f t="shared" si="80"/>
        <v>0.99999999999997702</v>
      </c>
      <c r="Z73" s="235">
        <f t="shared" si="82"/>
        <v>0.99999999986617494</v>
      </c>
      <c r="AA73" s="235">
        <f t="shared" si="82"/>
        <v>0.99999999972357723</v>
      </c>
      <c r="AB73" s="235">
        <f t="shared" si="82"/>
        <v>0.9999999910387517</v>
      </c>
      <c r="AC73" s="235">
        <f t="shared" si="82"/>
        <v>0.9999983575289324</v>
      </c>
      <c r="AD73" s="240">
        <f t="shared" si="82"/>
        <v>0.9960865148917315</v>
      </c>
      <c r="AE73" s="240">
        <f t="shared" si="82"/>
        <v>0.99999999999999956</v>
      </c>
      <c r="AF73" s="240">
        <f t="shared" si="82"/>
        <v>0.99999999999973488</v>
      </c>
      <c r="AG73" s="240">
        <f t="shared" si="82"/>
        <v>0.99999999999999956</v>
      </c>
      <c r="AH73" s="240">
        <f t="shared" si="82"/>
        <v>0.98961739561847484</v>
      </c>
    </row>
    <row r="74" spans="2:34">
      <c r="B74" s="218">
        <v>530</v>
      </c>
      <c r="C74" s="220" t="s">
        <v>16</v>
      </c>
      <c r="D74" s="224">
        <f t="shared" si="81"/>
        <v>0.99999999999999967</v>
      </c>
      <c r="E74" s="190">
        <f t="shared" si="81"/>
        <v>0.99999999999999978</v>
      </c>
      <c r="F74" s="190">
        <f t="shared" si="81"/>
        <v>0.99999999999999978</v>
      </c>
      <c r="G74" s="190">
        <f t="shared" si="81"/>
        <v>0.99999999999999978</v>
      </c>
      <c r="H74" s="190">
        <f t="shared" si="81"/>
        <v>0.99999999999999978</v>
      </c>
      <c r="I74" s="190">
        <f t="shared" si="81"/>
        <v>0.99999999999999978</v>
      </c>
      <c r="J74" s="190">
        <f t="shared" si="81"/>
        <v>0.99999999999999978</v>
      </c>
      <c r="K74" s="190">
        <f t="shared" si="81"/>
        <v>0.99999999999999978</v>
      </c>
      <c r="L74" s="190">
        <f t="shared" si="81"/>
        <v>0.99999999999999978</v>
      </c>
      <c r="M74" s="190">
        <f t="shared" si="81"/>
        <v>0.99999999999999978</v>
      </c>
      <c r="N74" s="190">
        <f t="shared" si="81"/>
        <v>0.99999999999999978</v>
      </c>
      <c r="O74" s="190">
        <f t="shared" si="81"/>
        <v>0.99999999999999978</v>
      </c>
      <c r="P74" s="190">
        <f t="shared" si="81"/>
        <v>0.99999999999999978</v>
      </c>
      <c r="Q74" s="230">
        <f t="shared" si="80"/>
        <v>0.99999999999983002</v>
      </c>
      <c r="R74" s="230">
        <f t="shared" si="80"/>
        <v>0.99999999999871214</v>
      </c>
      <c r="S74" s="230">
        <f t="shared" si="80"/>
        <v>0.99999999999549971</v>
      </c>
      <c r="T74" s="230">
        <f t="shared" si="80"/>
        <v>0.9999999999918151</v>
      </c>
      <c r="U74" s="230">
        <f t="shared" si="80"/>
        <v>0.99999999999871225</v>
      </c>
      <c r="V74" s="230">
        <f t="shared" si="80"/>
        <v>0.99999999999871203</v>
      </c>
      <c r="W74" s="230">
        <f t="shared" si="80"/>
        <v>0.99999999998537126</v>
      </c>
      <c r="X74" s="230">
        <f t="shared" si="80"/>
        <v>0.9999999996504596</v>
      </c>
      <c r="Y74" s="235">
        <f t="shared" si="80"/>
        <v>0.99999999999999167</v>
      </c>
      <c r="Z74" s="235">
        <f t="shared" si="82"/>
        <v>0.99999999993768141</v>
      </c>
      <c r="AA74" s="235">
        <f t="shared" si="82"/>
        <v>0.99999999986719745</v>
      </c>
      <c r="AB74" s="235">
        <f t="shared" si="82"/>
        <v>0.99999999526916983</v>
      </c>
      <c r="AC74" s="235">
        <f t="shared" si="82"/>
        <v>0.99999895892275603</v>
      </c>
      <c r="AD74" s="240">
        <f t="shared" si="82"/>
        <v>0.99671822643876951</v>
      </c>
      <c r="AE74" s="240">
        <f t="shared" si="82"/>
        <v>0.99999999999999967</v>
      </c>
      <c r="AF74" s="240">
        <f t="shared" si="82"/>
        <v>0.99999999999989386</v>
      </c>
      <c r="AG74" s="240">
        <f t="shared" si="82"/>
        <v>0.99999999999999967</v>
      </c>
      <c r="AH74" s="240">
        <f t="shared" si="82"/>
        <v>0.99107845521872895</v>
      </c>
    </row>
    <row r="75" spans="2:34">
      <c r="B75" s="218">
        <v>540</v>
      </c>
      <c r="C75" s="220" t="s">
        <v>16</v>
      </c>
      <c r="D75" s="224">
        <f t="shared" si="81"/>
        <v>1</v>
      </c>
      <c r="E75" s="190">
        <f t="shared" si="81"/>
        <v>1</v>
      </c>
      <c r="F75" s="190">
        <f t="shared" si="81"/>
        <v>1</v>
      </c>
      <c r="G75" s="190">
        <f t="shared" si="81"/>
        <v>1</v>
      </c>
      <c r="H75" s="190">
        <f t="shared" si="81"/>
        <v>1</v>
      </c>
      <c r="I75" s="190">
        <f t="shared" si="81"/>
        <v>1</v>
      </c>
      <c r="J75" s="190">
        <f t="shared" si="81"/>
        <v>1</v>
      </c>
      <c r="K75" s="190">
        <f t="shared" si="81"/>
        <v>1</v>
      </c>
      <c r="L75" s="190">
        <f t="shared" si="81"/>
        <v>1</v>
      </c>
      <c r="M75" s="190">
        <f t="shared" si="81"/>
        <v>1</v>
      </c>
      <c r="N75" s="190">
        <f t="shared" si="81"/>
        <v>1</v>
      </c>
      <c r="O75" s="190">
        <f t="shared" si="81"/>
        <v>1</v>
      </c>
      <c r="P75" s="190">
        <f t="shared" si="81"/>
        <v>1</v>
      </c>
      <c r="Q75" s="230">
        <f t="shared" si="80"/>
        <v>0.9999999999999335</v>
      </c>
      <c r="R75" s="230">
        <f t="shared" si="80"/>
        <v>0.99999999999947009</v>
      </c>
      <c r="S75" s="230">
        <f t="shared" si="80"/>
        <v>0.99999999999808564</v>
      </c>
      <c r="T75" s="230">
        <f t="shared" si="80"/>
        <v>0.9999999999964625</v>
      </c>
      <c r="U75" s="230">
        <f t="shared" si="80"/>
        <v>0.99999999999947009</v>
      </c>
      <c r="V75" s="230">
        <f t="shared" si="80"/>
        <v>0.99999999999946998</v>
      </c>
      <c r="W75" s="230">
        <f t="shared" si="80"/>
        <v>0.99999999999357847</v>
      </c>
      <c r="X75" s="230">
        <f t="shared" si="80"/>
        <v>0.99999999982817989</v>
      </c>
      <c r="Y75" s="235">
        <f t="shared" si="80"/>
        <v>0.999999999999997</v>
      </c>
      <c r="Z75" s="235">
        <f t="shared" si="82"/>
        <v>0.99999999997105427</v>
      </c>
      <c r="AA75" s="235">
        <f t="shared" si="82"/>
        <v>0.99999999993634969</v>
      </c>
      <c r="AB75" s="235">
        <f t="shared" si="82"/>
        <v>0.99999999750844515</v>
      </c>
      <c r="AC75" s="235">
        <f t="shared" si="82"/>
        <v>0.99999934124448564</v>
      </c>
      <c r="AD75" s="240">
        <f t="shared" si="82"/>
        <v>0.99724943814818556</v>
      </c>
      <c r="AE75" s="240">
        <f t="shared" si="82"/>
        <v>1</v>
      </c>
      <c r="AF75" s="240">
        <f t="shared" si="82"/>
        <v>0.9999999999999577</v>
      </c>
      <c r="AG75" s="240">
        <f t="shared" si="82"/>
        <v>1</v>
      </c>
      <c r="AH75" s="240">
        <f t="shared" si="82"/>
        <v>0.99233822091706436</v>
      </c>
    </row>
    <row r="76" spans="2:34">
      <c r="B76" s="218">
        <v>550</v>
      </c>
      <c r="C76" s="220" t="s">
        <v>16</v>
      </c>
      <c r="D76" s="224">
        <f t="shared" si="81"/>
        <v>1</v>
      </c>
      <c r="E76" s="190">
        <f t="shared" si="81"/>
        <v>1</v>
      </c>
      <c r="F76" s="190">
        <f t="shared" si="81"/>
        <v>1</v>
      </c>
      <c r="G76" s="190">
        <f t="shared" si="81"/>
        <v>1</v>
      </c>
      <c r="H76" s="190">
        <f t="shared" si="81"/>
        <v>1</v>
      </c>
      <c r="I76" s="190">
        <f t="shared" si="81"/>
        <v>1</v>
      </c>
      <c r="J76" s="190">
        <f t="shared" si="81"/>
        <v>1</v>
      </c>
      <c r="K76" s="190">
        <f t="shared" si="81"/>
        <v>1</v>
      </c>
      <c r="L76" s="190">
        <f t="shared" si="81"/>
        <v>1</v>
      </c>
      <c r="M76" s="190">
        <f t="shared" si="81"/>
        <v>1</v>
      </c>
      <c r="N76" s="190">
        <f t="shared" si="81"/>
        <v>1</v>
      </c>
      <c r="O76" s="190">
        <f t="shared" si="81"/>
        <v>1</v>
      </c>
      <c r="P76" s="190">
        <f t="shared" si="81"/>
        <v>1</v>
      </c>
      <c r="Q76" s="230">
        <f t="shared" si="80"/>
        <v>0.99999999999997424</v>
      </c>
      <c r="R76" s="230">
        <f t="shared" si="80"/>
        <v>0.99999999999978262</v>
      </c>
      <c r="S76" s="230">
        <f t="shared" si="80"/>
        <v>0.99999999999918787</v>
      </c>
      <c r="T76" s="230">
        <f t="shared" si="80"/>
        <v>0.99999999999847522</v>
      </c>
      <c r="U76" s="230">
        <f t="shared" si="80"/>
        <v>0.99999999999978273</v>
      </c>
      <c r="V76" s="230">
        <f t="shared" si="80"/>
        <v>0.99999999999978251</v>
      </c>
      <c r="W76" s="230">
        <f t="shared" si="80"/>
        <v>0.9999999999971888</v>
      </c>
      <c r="X76" s="230">
        <f t="shared" si="80"/>
        <v>0.99999999991573052</v>
      </c>
      <c r="Y76" s="235">
        <f t="shared" si="80"/>
        <v>0.99999999999999889</v>
      </c>
      <c r="Z76" s="235">
        <f t="shared" si="82"/>
        <v>0.99999999998658773</v>
      </c>
      <c r="AA76" s="235">
        <f t="shared" si="82"/>
        <v>0.9999999999695619</v>
      </c>
      <c r="AB76" s="235">
        <f t="shared" si="82"/>
        <v>0.99999999869074541</v>
      </c>
      <c r="AC76" s="235">
        <f t="shared" si="82"/>
        <v>0.9999995838384047</v>
      </c>
      <c r="AD76" s="240">
        <f t="shared" si="82"/>
        <v>0.99769582733024897</v>
      </c>
      <c r="AE76" s="240">
        <f t="shared" si="82"/>
        <v>1</v>
      </c>
      <c r="AF76" s="240">
        <f t="shared" si="82"/>
        <v>0.99999999999998324</v>
      </c>
      <c r="AG76" s="240">
        <f t="shared" si="82"/>
        <v>1</v>
      </c>
      <c r="AH76" s="240">
        <f t="shared" si="82"/>
        <v>0.99342359682522285</v>
      </c>
    </row>
    <row r="77" spans="2:34">
      <c r="B77" s="218">
        <v>560</v>
      </c>
      <c r="C77" s="220" t="s">
        <v>16</v>
      </c>
      <c r="D77" s="224">
        <f t="shared" si="81"/>
        <v>1</v>
      </c>
      <c r="E77" s="190">
        <f t="shared" si="81"/>
        <v>1</v>
      </c>
      <c r="F77" s="190">
        <f t="shared" si="81"/>
        <v>1</v>
      </c>
      <c r="G77" s="190">
        <f t="shared" si="81"/>
        <v>1</v>
      </c>
      <c r="H77" s="190">
        <f t="shared" si="81"/>
        <v>1</v>
      </c>
      <c r="I77" s="190">
        <f t="shared" si="81"/>
        <v>1</v>
      </c>
      <c r="J77" s="190">
        <f t="shared" si="81"/>
        <v>1</v>
      </c>
      <c r="K77" s="190">
        <f t="shared" si="81"/>
        <v>1</v>
      </c>
      <c r="L77" s="190">
        <f t="shared" si="81"/>
        <v>1</v>
      </c>
      <c r="M77" s="190">
        <f t="shared" si="81"/>
        <v>1</v>
      </c>
      <c r="N77" s="190">
        <f t="shared" si="81"/>
        <v>1</v>
      </c>
      <c r="O77" s="190">
        <f t="shared" si="81"/>
        <v>1</v>
      </c>
      <c r="P77" s="190">
        <f t="shared" si="81"/>
        <v>1</v>
      </c>
      <c r="Q77" s="230">
        <f t="shared" ref="Q77:AF80" si="83">IF((Q$2-(SQRT((Q$9/Q$15)^2+4*Q$16*Q$14))*$B77) &lt; 0, 0.5*EXP(((Q$9/Q$15)*Q$2)/(2*Q$14))*(EXP(-(Q$2*(SQRT((Q$9/Q$15)^2+4*Q$16*Q$14)))/(2*Q$14))*(2-ERFC(-(Q$2-(SQRT((Q$9/Q$15)^2+4*Q$16*Q$14))*$B77)/(2*SQRT(Q$14*$B77))))),0.5*EXP(((Q$9/Q$15)*Q$2)/(2*Q$14))*(EXP(-(Q$2*(SQRT((Q$9/Q$15)^2+4*Q$16*Q$14)))/(2*Q$14))*ERFC((Q$2-(SQRT((Q$9/Q$15)^2+4*Q$16*Q$14))*$B77)/(2*SQRT(Q$14*$B77)))))</f>
        <v>0.9999999999999899</v>
      </c>
      <c r="R77" s="230">
        <f t="shared" si="83"/>
        <v>0.99999999999991096</v>
      </c>
      <c r="S77" s="230">
        <f t="shared" si="83"/>
        <v>0.99999999999965627</v>
      </c>
      <c r="T77" s="230">
        <f t="shared" si="83"/>
        <v>0.99999999999934441</v>
      </c>
      <c r="U77" s="230">
        <f t="shared" si="83"/>
        <v>0.99999999999991107</v>
      </c>
      <c r="V77" s="230">
        <f t="shared" si="83"/>
        <v>0.99999999999991085</v>
      </c>
      <c r="W77" s="230">
        <f t="shared" si="83"/>
        <v>0.99999999999877254</v>
      </c>
      <c r="X77" s="230">
        <f t="shared" si="83"/>
        <v>0.99999999995875799</v>
      </c>
      <c r="Y77" s="235">
        <f t="shared" si="83"/>
        <v>0.99999999999999967</v>
      </c>
      <c r="Z77" s="235">
        <f t="shared" si="83"/>
        <v>0.99999999999379952</v>
      </c>
      <c r="AA77" s="235">
        <f t="shared" si="83"/>
        <v>0.9999999999854754</v>
      </c>
      <c r="AB77" s="235">
        <f t="shared" si="83"/>
        <v>0.99999999931348427</v>
      </c>
      <c r="AC77" s="235">
        <f t="shared" si="83"/>
        <v>0.99999973749734128</v>
      </c>
      <c r="AD77" s="240">
        <f t="shared" si="83"/>
        <v>0.9980706920928788</v>
      </c>
      <c r="AE77" s="240">
        <f t="shared" si="83"/>
        <v>1</v>
      </c>
      <c r="AF77" s="240">
        <f t="shared" si="83"/>
        <v>0.99999999999999345</v>
      </c>
      <c r="AG77" s="240">
        <f t="shared" si="82"/>
        <v>1</v>
      </c>
      <c r="AH77" s="240">
        <f t="shared" si="82"/>
        <v>0.99435805446840786</v>
      </c>
    </row>
    <row r="78" spans="2:34">
      <c r="B78" s="218">
        <v>570</v>
      </c>
      <c r="C78" s="220" t="s">
        <v>16</v>
      </c>
      <c r="D78" s="224">
        <f t="shared" si="81"/>
        <v>1</v>
      </c>
      <c r="E78" s="190">
        <f t="shared" si="81"/>
        <v>1</v>
      </c>
      <c r="F78" s="190">
        <f t="shared" si="81"/>
        <v>1</v>
      </c>
      <c r="G78" s="190">
        <f t="shared" si="81"/>
        <v>1</v>
      </c>
      <c r="H78" s="190">
        <f t="shared" si="81"/>
        <v>1</v>
      </c>
      <c r="I78" s="190">
        <f t="shared" si="81"/>
        <v>1</v>
      </c>
      <c r="J78" s="190">
        <f t="shared" si="81"/>
        <v>1</v>
      </c>
      <c r="K78" s="190">
        <f t="shared" si="81"/>
        <v>1</v>
      </c>
      <c r="L78" s="190">
        <f t="shared" si="81"/>
        <v>1</v>
      </c>
      <c r="M78" s="190">
        <f t="shared" si="81"/>
        <v>1</v>
      </c>
      <c r="N78" s="190">
        <f t="shared" si="81"/>
        <v>1</v>
      </c>
      <c r="O78" s="190">
        <f t="shared" si="81"/>
        <v>1</v>
      </c>
      <c r="P78" s="190">
        <f t="shared" si="81"/>
        <v>1</v>
      </c>
      <c r="Q78" s="230">
        <f t="shared" si="83"/>
        <v>0.99999999999999611</v>
      </c>
      <c r="R78" s="230">
        <f t="shared" si="83"/>
        <v>0.9999999999999637</v>
      </c>
      <c r="S78" s="230">
        <f t="shared" si="83"/>
        <v>0.99999999999985489</v>
      </c>
      <c r="T78" s="230">
        <f t="shared" si="83"/>
        <v>0.99999999999971889</v>
      </c>
      <c r="U78" s="230">
        <f t="shared" si="83"/>
        <v>0.99999999999996381</v>
      </c>
      <c r="V78" s="230">
        <f t="shared" si="83"/>
        <v>0.99999999999996358</v>
      </c>
      <c r="W78" s="230">
        <f t="shared" si="83"/>
        <v>0.99999999999946532</v>
      </c>
      <c r="X78" s="230">
        <f t="shared" si="83"/>
        <v>0.99999999997985667</v>
      </c>
      <c r="Y78" s="235">
        <f t="shared" si="83"/>
        <v>0.99999999999999989</v>
      </c>
      <c r="Z78" s="235">
        <f t="shared" si="83"/>
        <v>0.99999999999713984</v>
      </c>
      <c r="AA78" s="235">
        <f t="shared" si="83"/>
        <v>0.99999999999308309</v>
      </c>
      <c r="AB78" s="235">
        <f t="shared" si="83"/>
        <v>0.99999999964074882</v>
      </c>
      <c r="AC78" s="235">
        <f t="shared" si="83"/>
        <v>0.99999983466135844</v>
      </c>
      <c r="AD78" s="240">
        <f t="shared" si="83"/>
        <v>0.99838529850841096</v>
      </c>
      <c r="AE78" s="240">
        <f t="shared" ref="AE78:AH80" si="84">IF((AE$2-(SQRT((AE$9/AE$15)^2+4*AE$16*AE$14))*$B78) &lt; 0, 0.5*EXP(((AE$9/AE$15)*AE$2)/(2*AE$14))*(EXP(-(AE$2*(SQRT((AE$9/AE$15)^2+4*AE$16*AE$14)))/(2*AE$14))*(2-ERFC(-(AE$2-(SQRT((AE$9/AE$15)^2+4*AE$16*AE$14))*$B78)/(2*SQRT(AE$14*$B78))))),0.5*EXP(((AE$9/AE$15)*AE$2)/(2*AE$14))*(EXP(-(AE$2*(SQRT((AE$9/AE$15)^2+4*AE$16*AE$14)))/(2*AE$14))*ERFC((AE$2-(SQRT((AE$9/AE$15)^2+4*AE$16*AE$14))*$B78)/(2*SQRT(AE$14*$B78)))))</f>
        <v>1</v>
      </c>
      <c r="AF78" s="240">
        <f t="shared" si="84"/>
        <v>0.99999999999999745</v>
      </c>
      <c r="AG78" s="240">
        <f t="shared" si="84"/>
        <v>1</v>
      </c>
      <c r="AH78" s="240">
        <f t="shared" si="84"/>
        <v>0.99516203524765245</v>
      </c>
    </row>
    <row r="79" spans="2:34">
      <c r="B79" s="218">
        <v>580</v>
      </c>
      <c r="C79" s="220" t="s">
        <v>16</v>
      </c>
      <c r="D79" s="224">
        <f t="shared" si="81"/>
        <v>1</v>
      </c>
      <c r="E79" s="190">
        <f t="shared" si="81"/>
        <v>1</v>
      </c>
      <c r="F79" s="190">
        <f t="shared" si="81"/>
        <v>1</v>
      </c>
      <c r="G79" s="190">
        <f t="shared" si="81"/>
        <v>1</v>
      </c>
      <c r="H79" s="190">
        <f t="shared" si="81"/>
        <v>1</v>
      </c>
      <c r="I79" s="190">
        <f t="shared" si="81"/>
        <v>1</v>
      </c>
      <c r="J79" s="190">
        <f t="shared" si="81"/>
        <v>1</v>
      </c>
      <c r="K79" s="190">
        <f t="shared" si="81"/>
        <v>1</v>
      </c>
      <c r="L79" s="190">
        <f t="shared" si="81"/>
        <v>1</v>
      </c>
      <c r="M79" s="190">
        <f t="shared" si="81"/>
        <v>1</v>
      </c>
      <c r="N79" s="190">
        <f t="shared" si="81"/>
        <v>1</v>
      </c>
      <c r="O79" s="190">
        <f t="shared" si="81"/>
        <v>1</v>
      </c>
      <c r="P79" s="190">
        <f t="shared" si="81"/>
        <v>1</v>
      </c>
      <c r="Q79" s="230">
        <f t="shared" si="83"/>
        <v>0.99999999999999845</v>
      </c>
      <c r="R79" s="230">
        <f t="shared" si="83"/>
        <v>0.99999999999998512</v>
      </c>
      <c r="S79" s="230">
        <f t="shared" si="83"/>
        <v>0.99999999999993883</v>
      </c>
      <c r="T79" s="230">
        <f t="shared" si="83"/>
        <v>0.99999999999987965</v>
      </c>
      <c r="U79" s="230">
        <f t="shared" si="83"/>
        <v>0.99999999999998523</v>
      </c>
      <c r="V79" s="230">
        <f t="shared" si="83"/>
        <v>0.99999999999998501</v>
      </c>
      <c r="W79" s="230">
        <f t="shared" si="83"/>
        <v>0.99999999999976763</v>
      </c>
      <c r="X79" s="230">
        <f t="shared" si="83"/>
        <v>0.99999999999018041</v>
      </c>
      <c r="Y79" s="235">
        <f t="shared" si="83"/>
        <v>1</v>
      </c>
      <c r="Z79" s="235">
        <f t="shared" si="83"/>
        <v>0.99999999999868339</v>
      </c>
      <c r="AA79" s="235">
        <f t="shared" si="83"/>
        <v>0.99999999999671219</v>
      </c>
      <c r="AB79" s="235">
        <f t="shared" si="83"/>
        <v>0.99999999981236543</v>
      </c>
      <c r="AC79" s="235">
        <f t="shared" si="83"/>
        <v>0.99999989600400718</v>
      </c>
      <c r="AD79" s="240">
        <f t="shared" si="83"/>
        <v>0.99864917952617849</v>
      </c>
      <c r="AE79" s="240">
        <f t="shared" si="84"/>
        <v>1</v>
      </c>
      <c r="AF79" s="240">
        <f t="shared" si="84"/>
        <v>0.999999999999999</v>
      </c>
      <c r="AG79" s="240">
        <f t="shared" si="84"/>
        <v>1</v>
      </c>
      <c r="AH79" s="240">
        <f t="shared" si="84"/>
        <v>0.99585331782858233</v>
      </c>
    </row>
    <row r="80" spans="2:34">
      <c r="B80" s="218">
        <v>590</v>
      </c>
      <c r="C80" s="220" t="s">
        <v>16</v>
      </c>
      <c r="D80" s="224">
        <f t="shared" si="81"/>
        <v>1</v>
      </c>
      <c r="E80" s="190">
        <f t="shared" si="81"/>
        <v>1</v>
      </c>
      <c r="F80" s="190">
        <f t="shared" si="81"/>
        <v>1</v>
      </c>
      <c r="G80" s="190">
        <f t="shared" si="81"/>
        <v>1</v>
      </c>
      <c r="H80" s="190">
        <f t="shared" si="81"/>
        <v>1</v>
      </c>
      <c r="I80" s="190">
        <f t="shared" si="81"/>
        <v>1</v>
      </c>
      <c r="J80" s="190">
        <f t="shared" si="81"/>
        <v>1</v>
      </c>
      <c r="K80" s="190">
        <f t="shared" si="81"/>
        <v>1</v>
      </c>
      <c r="L80" s="190">
        <f t="shared" si="81"/>
        <v>1</v>
      </c>
      <c r="M80" s="190">
        <f t="shared" si="81"/>
        <v>1</v>
      </c>
      <c r="N80" s="190">
        <f t="shared" si="81"/>
        <v>1</v>
      </c>
      <c r="O80" s="190">
        <f t="shared" si="81"/>
        <v>1</v>
      </c>
      <c r="P80" s="190">
        <f t="shared" si="81"/>
        <v>1</v>
      </c>
      <c r="Q80" s="230">
        <f t="shared" si="83"/>
        <v>0.99999999999999933</v>
      </c>
      <c r="R80" s="230">
        <f t="shared" si="83"/>
        <v>0.999999999999994</v>
      </c>
      <c r="S80" s="230">
        <f t="shared" si="83"/>
        <v>0.99999999999997424</v>
      </c>
      <c r="T80" s="230">
        <f t="shared" si="83"/>
        <v>0.99999999999994871</v>
      </c>
      <c r="U80" s="230">
        <f t="shared" si="83"/>
        <v>0.99999999999999412</v>
      </c>
      <c r="V80" s="230">
        <f t="shared" si="83"/>
        <v>0.99999999999999389</v>
      </c>
      <c r="W80" s="230">
        <f t="shared" si="83"/>
        <v>0.9999999999998993</v>
      </c>
      <c r="X80" s="230">
        <f t="shared" si="83"/>
        <v>0.99999999999522171</v>
      </c>
      <c r="Y80" s="235">
        <f t="shared" si="83"/>
        <v>1</v>
      </c>
      <c r="Z80" s="235">
        <f t="shared" si="83"/>
        <v>0.99999999999939515</v>
      </c>
      <c r="AA80" s="235">
        <f t="shared" si="83"/>
        <v>0.99999999999844003</v>
      </c>
      <c r="AB80" s="235">
        <f t="shared" si="83"/>
        <v>0.99999999990217792</v>
      </c>
      <c r="AC80" s="235">
        <f t="shared" si="83"/>
        <v>0.99999993467327297</v>
      </c>
      <c r="AD80" s="240">
        <f t="shared" si="83"/>
        <v>0.99887039262211863</v>
      </c>
      <c r="AE80" s="240">
        <f t="shared" si="84"/>
        <v>1</v>
      </c>
      <c r="AF80" s="240">
        <f t="shared" si="84"/>
        <v>0.99999999999999956</v>
      </c>
      <c r="AG80" s="240">
        <f t="shared" si="84"/>
        <v>1</v>
      </c>
      <c r="AH80" s="240">
        <f t="shared" si="84"/>
        <v>0.99644734350889286</v>
      </c>
    </row>
    <row r="81" spans="2:34">
      <c r="B81" s="221">
        <v>600</v>
      </c>
      <c r="C81" s="222" t="s">
        <v>16</v>
      </c>
      <c r="D81" s="225">
        <f t="shared" si="81"/>
        <v>1</v>
      </c>
      <c r="E81" s="241">
        <f t="shared" si="81"/>
        <v>1</v>
      </c>
      <c r="F81" s="241">
        <f t="shared" si="81"/>
        <v>1</v>
      </c>
      <c r="G81" s="241">
        <f t="shared" si="81"/>
        <v>1</v>
      </c>
      <c r="H81" s="241">
        <f t="shared" si="81"/>
        <v>1</v>
      </c>
      <c r="I81" s="241">
        <f t="shared" si="81"/>
        <v>1</v>
      </c>
      <c r="J81" s="241">
        <f t="shared" si="81"/>
        <v>1</v>
      </c>
      <c r="K81" s="241">
        <f t="shared" si="81"/>
        <v>1</v>
      </c>
      <c r="L81" s="241">
        <f t="shared" ref="L81:AH81" si="85">IF((L$2-(SQRT((L$9/L$15)^2+4*L$16*L$14))*$B81) &lt; 0, 0.5*EXP(((L$9/L$15)*L$2)/(2*L$14))*(EXP(-(L$2*(SQRT((L$9/L$15)^2+4*L$16*L$14)))/(2*L$14))*(2-ERFC(-(L$2-(SQRT((L$9/L$15)^2+4*L$16*L$14))*$B81)/(2*SQRT(L$14*$B81))))),0.5*EXP(((L$9/L$15)*L$2)/(2*L$14))*(EXP(-(L$2*(SQRT((L$9/L$15)^2+4*L$16*L$14)))/(2*L$14))*ERFC((L$2-(SQRT((L$9/L$15)^2+4*L$16*L$14))*$B81)/(2*SQRT(L$14*$B81)))))</f>
        <v>1</v>
      </c>
      <c r="M81" s="241">
        <f t="shared" si="85"/>
        <v>1</v>
      </c>
      <c r="N81" s="241">
        <f t="shared" si="85"/>
        <v>1</v>
      </c>
      <c r="O81" s="241">
        <f t="shared" si="85"/>
        <v>1</v>
      </c>
      <c r="P81" s="241">
        <f t="shared" si="85"/>
        <v>1</v>
      </c>
      <c r="Q81" s="242">
        <f t="shared" si="85"/>
        <v>0.99999999999999967</v>
      </c>
      <c r="R81" s="242">
        <f t="shared" si="85"/>
        <v>0.99999999999999756</v>
      </c>
      <c r="S81" s="242">
        <f t="shared" si="85"/>
        <v>0.99999999999998912</v>
      </c>
      <c r="T81" s="242">
        <f t="shared" si="85"/>
        <v>0.99999999999997813</v>
      </c>
      <c r="U81" s="242">
        <f t="shared" si="85"/>
        <v>0.99999999999999767</v>
      </c>
      <c r="V81" s="242">
        <f t="shared" si="85"/>
        <v>0.99999999999999756</v>
      </c>
      <c r="W81" s="242">
        <f t="shared" si="85"/>
        <v>0.99999999999995648</v>
      </c>
      <c r="X81" s="242">
        <f t="shared" si="85"/>
        <v>0.99999999999767886</v>
      </c>
      <c r="Y81" s="243">
        <f t="shared" si="85"/>
        <v>1</v>
      </c>
      <c r="Z81" s="243">
        <f t="shared" si="85"/>
        <v>0.99999999999972256</v>
      </c>
      <c r="AA81" s="243">
        <f t="shared" si="85"/>
        <v>0.99999999999926126</v>
      </c>
      <c r="AB81" s="243">
        <f t="shared" si="85"/>
        <v>0.99999999994908917</v>
      </c>
      <c r="AC81" s="243">
        <f t="shared" si="85"/>
        <v>0.99999995901492533</v>
      </c>
      <c r="AD81" s="244">
        <f t="shared" si="85"/>
        <v>0.9990557410738452</v>
      </c>
      <c r="AE81" s="244">
        <f t="shared" si="85"/>
        <v>1</v>
      </c>
      <c r="AF81" s="244">
        <f t="shared" si="85"/>
        <v>0.99999999999999989</v>
      </c>
      <c r="AG81" s="244">
        <f t="shared" si="85"/>
        <v>1</v>
      </c>
      <c r="AH81" s="244">
        <f t="shared" si="85"/>
        <v>0.99695750650402137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81"/>
  <sheetViews>
    <sheetView topLeftCell="J21" workbookViewId="0">
      <selection activeCell="A23" sqref="A23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AH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si="0"/>
        <v>50</v>
      </c>
      <c r="W2" s="180">
        <f t="shared" si="0"/>
        <v>50</v>
      </c>
      <c r="X2" s="180">
        <f t="shared" si="0"/>
        <v>50</v>
      </c>
      <c r="Y2" s="180">
        <f t="shared" si="0"/>
        <v>50</v>
      </c>
      <c r="Z2" s="180">
        <f t="shared" si="0"/>
        <v>50</v>
      </c>
      <c r="AA2" s="180">
        <f t="shared" si="0"/>
        <v>50</v>
      </c>
      <c r="AB2" s="180">
        <f t="shared" si="0"/>
        <v>50</v>
      </c>
      <c r="AC2" s="180">
        <f t="shared" si="0"/>
        <v>50</v>
      </c>
      <c r="AD2" s="180">
        <f t="shared" si="0"/>
        <v>50</v>
      </c>
      <c r="AE2" s="180">
        <f t="shared" si="0"/>
        <v>50</v>
      </c>
      <c r="AF2" s="180">
        <f t="shared" si="0"/>
        <v>50</v>
      </c>
      <c r="AG2" s="180">
        <f t="shared" si="0"/>
        <v>50</v>
      </c>
      <c r="AH2" s="180">
        <f t="shared" si="0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0"/>
        <v>3.5</v>
      </c>
      <c r="W3" s="180">
        <f t="shared" si="0"/>
        <v>3.5</v>
      </c>
      <c r="X3" s="180">
        <f t="shared" si="0"/>
        <v>3.5</v>
      </c>
      <c r="Y3" s="180">
        <f t="shared" si="0"/>
        <v>3.5</v>
      </c>
      <c r="Z3" s="180">
        <f t="shared" si="0"/>
        <v>3.5</v>
      </c>
      <c r="AA3" s="180">
        <f t="shared" si="0"/>
        <v>3.5</v>
      </c>
      <c r="AB3" s="180">
        <f t="shared" si="0"/>
        <v>3.5</v>
      </c>
      <c r="AC3" s="180">
        <f t="shared" si="0"/>
        <v>3.5</v>
      </c>
      <c r="AD3" s="180">
        <f t="shared" si="0"/>
        <v>3.5</v>
      </c>
      <c r="AE3" s="180">
        <f t="shared" si="0"/>
        <v>3.5</v>
      </c>
      <c r="AF3" s="180">
        <f t="shared" si="0"/>
        <v>3.5</v>
      </c>
      <c r="AG3" s="180">
        <f t="shared" si="0"/>
        <v>3.5</v>
      </c>
      <c r="AH3" s="180">
        <f t="shared" si="0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II'!B8</f>
        <v>0.39139754193828136</v>
      </c>
      <c r="E5" s="180">
        <f>D5</f>
        <v>0.39139754193828136</v>
      </c>
      <c r="F5" s="180">
        <f t="shared" ref="F5:AH6" si="1">E5</f>
        <v>0.39139754193828136</v>
      </c>
      <c r="G5" s="180">
        <f t="shared" si="1"/>
        <v>0.39139754193828136</v>
      </c>
      <c r="H5" s="180">
        <f t="shared" si="1"/>
        <v>0.39139754193828136</v>
      </c>
      <c r="I5" s="180">
        <f t="shared" si="1"/>
        <v>0.39139754193828136</v>
      </c>
      <c r="J5" s="180">
        <f t="shared" si="1"/>
        <v>0.39139754193828136</v>
      </c>
      <c r="K5" s="180">
        <f t="shared" si="1"/>
        <v>0.39139754193828136</v>
      </c>
      <c r="L5" s="180">
        <f t="shared" si="1"/>
        <v>0.39139754193828136</v>
      </c>
      <c r="M5" s="180">
        <f t="shared" si="1"/>
        <v>0.39139754193828136</v>
      </c>
      <c r="N5" s="180">
        <f t="shared" si="1"/>
        <v>0.39139754193828136</v>
      </c>
      <c r="O5" s="180">
        <f t="shared" si="1"/>
        <v>0.39139754193828136</v>
      </c>
      <c r="P5" s="180">
        <f t="shared" si="1"/>
        <v>0.39139754193828136</v>
      </c>
      <c r="Q5" s="180">
        <f t="shared" si="1"/>
        <v>0.39139754193828136</v>
      </c>
      <c r="R5" s="180">
        <f t="shared" si="1"/>
        <v>0.39139754193828136</v>
      </c>
      <c r="S5" s="180">
        <f t="shared" si="1"/>
        <v>0.39139754193828136</v>
      </c>
      <c r="T5" s="180">
        <f t="shared" si="1"/>
        <v>0.39139754193828136</v>
      </c>
      <c r="U5" s="180">
        <f t="shared" si="1"/>
        <v>0.39139754193828136</v>
      </c>
      <c r="V5" s="180">
        <f t="shared" si="1"/>
        <v>0.39139754193828136</v>
      </c>
      <c r="W5" s="180">
        <f t="shared" si="1"/>
        <v>0.39139754193828136</v>
      </c>
      <c r="X5" s="180">
        <f t="shared" si="1"/>
        <v>0.39139754193828136</v>
      </c>
      <c r="Y5" s="180">
        <f t="shared" si="1"/>
        <v>0.39139754193828136</v>
      </c>
      <c r="Z5" s="180">
        <f t="shared" si="1"/>
        <v>0.39139754193828136</v>
      </c>
      <c r="AA5" s="180">
        <f t="shared" si="1"/>
        <v>0.39139754193828136</v>
      </c>
      <c r="AB5" s="180">
        <f t="shared" si="1"/>
        <v>0.39139754193828136</v>
      </c>
      <c r="AC5" s="180">
        <f t="shared" si="1"/>
        <v>0.39139754193828136</v>
      </c>
      <c r="AD5" s="180">
        <f t="shared" si="1"/>
        <v>0.39139754193828136</v>
      </c>
      <c r="AE5" s="180">
        <f t="shared" si="1"/>
        <v>0.39139754193828136</v>
      </c>
      <c r="AF5" s="180">
        <f t="shared" si="1"/>
        <v>0.39139754193828136</v>
      </c>
      <c r="AG5" s="180">
        <f t="shared" si="1"/>
        <v>0.39139754193828136</v>
      </c>
      <c r="AH5" s="180">
        <f t="shared" si="1"/>
        <v>0.39139754193828136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1"/>
        <v>2.65</v>
      </c>
      <c r="G6" s="180">
        <f t="shared" si="1"/>
        <v>2.65</v>
      </c>
      <c r="H6" s="180">
        <f t="shared" si="1"/>
        <v>2.65</v>
      </c>
      <c r="I6" s="180">
        <f t="shared" si="1"/>
        <v>2.65</v>
      </c>
      <c r="J6" s="180">
        <f t="shared" si="1"/>
        <v>2.65</v>
      </c>
      <c r="K6" s="180">
        <f t="shared" si="1"/>
        <v>2.65</v>
      </c>
      <c r="L6" s="180">
        <f t="shared" si="1"/>
        <v>2.65</v>
      </c>
      <c r="M6" s="180">
        <f t="shared" si="1"/>
        <v>2.65</v>
      </c>
      <c r="N6" s="180">
        <f t="shared" si="1"/>
        <v>2.65</v>
      </c>
      <c r="O6" s="180">
        <f t="shared" si="1"/>
        <v>2.65</v>
      </c>
      <c r="P6" s="180">
        <f t="shared" si="1"/>
        <v>2.65</v>
      </c>
      <c r="Q6" s="180">
        <f t="shared" si="1"/>
        <v>2.65</v>
      </c>
      <c r="R6" s="180">
        <f t="shared" si="1"/>
        <v>2.65</v>
      </c>
      <c r="S6" s="180">
        <f t="shared" si="1"/>
        <v>2.65</v>
      </c>
      <c r="T6" s="180">
        <f t="shared" si="1"/>
        <v>2.65</v>
      </c>
      <c r="U6" s="180">
        <f t="shared" si="1"/>
        <v>2.65</v>
      </c>
      <c r="V6" s="180">
        <f t="shared" si="1"/>
        <v>2.65</v>
      </c>
      <c r="W6" s="180">
        <f t="shared" si="1"/>
        <v>2.65</v>
      </c>
      <c r="X6" s="180">
        <f t="shared" si="1"/>
        <v>2.65</v>
      </c>
      <c r="Y6" s="180">
        <f t="shared" si="1"/>
        <v>2.65</v>
      </c>
      <c r="Z6" s="180">
        <f t="shared" si="1"/>
        <v>2.65</v>
      </c>
      <c r="AA6" s="180">
        <f t="shared" si="1"/>
        <v>2.65</v>
      </c>
      <c r="AB6" s="180">
        <f t="shared" si="1"/>
        <v>2.65</v>
      </c>
      <c r="AC6" s="180">
        <f t="shared" si="1"/>
        <v>2.65</v>
      </c>
      <c r="AD6" s="180">
        <f t="shared" si="1"/>
        <v>2.65</v>
      </c>
      <c r="AE6" s="180">
        <f t="shared" si="1"/>
        <v>2.65</v>
      </c>
      <c r="AF6" s="180">
        <f t="shared" si="1"/>
        <v>2.65</v>
      </c>
      <c r="AG6" s="180">
        <f t="shared" si="1"/>
        <v>2.65</v>
      </c>
      <c r="AH6" s="180">
        <f t="shared" si="1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1.6127965138635543</v>
      </c>
      <c r="E7" s="177">
        <f t="shared" ref="E7:AH7" si="2">(1-E5)*E6</f>
        <v>1.6127965138635543</v>
      </c>
      <c r="F7" s="177">
        <f t="shared" si="2"/>
        <v>1.6127965138635543</v>
      </c>
      <c r="G7" s="177">
        <f t="shared" si="2"/>
        <v>1.6127965138635543</v>
      </c>
      <c r="H7" s="177">
        <f t="shared" si="2"/>
        <v>1.6127965138635543</v>
      </c>
      <c r="I7" s="177">
        <f t="shared" si="2"/>
        <v>1.6127965138635543</v>
      </c>
      <c r="J7" s="177">
        <f t="shared" si="2"/>
        <v>1.6127965138635543</v>
      </c>
      <c r="K7" s="177">
        <f t="shared" si="2"/>
        <v>1.6127965138635543</v>
      </c>
      <c r="L7" s="177">
        <f t="shared" si="2"/>
        <v>1.6127965138635543</v>
      </c>
      <c r="M7" s="177">
        <f t="shared" si="2"/>
        <v>1.6127965138635543</v>
      </c>
      <c r="N7" s="177">
        <f t="shared" si="2"/>
        <v>1.6127965138635543</v>
      </c>
      <c r="O7" s="177">
        <f t="shared" si="2"/>
        <v>1.6127965138635543</v>
      </c>
      <c r="P7" s="177">
        <f t="shared" si="2"/>
        <v>1.6127965138635543</v>
      </c>
      <c r="Q7" s="177">
        <f t="shared" si="2"/>
        <v>1.6127965138635543</v>
      </c>
      <c r="R7" s="177">
        <f t="shared" si="2"/>
        <v>1.6127965138635543</v>
      </c>
      <c r="S7" s="177">
        <f t="shared" si="2"/>
        <v>1.6127965138635543</v>
      </c>
      <c r="T7" s="177">
        <f t="shared" si="2"/>
        <v>1.6127965138635543</v>
      </c>
      <c r="U7" s="177">
        <f t="shared" si="2"/>
        <v>1.6127965138635543</v>
      </c>
      <c r="V7" s="177">
        <f t="shared" si="2"/>
        <v>1.6127965138635543</v>
      </c>
      <c r="W7" s="177">
        <f t="shared" si="2"/>
        <v>1.6127965138635543</v>
      </c>
      <c r="X7" s="177">
        <f t="shared" si="2"/>
        <v>1.6127965138635543</v>
      </c>
      <c r="Y7" s="177">
        <f t="shared" si="2"/>
        <v>1.6127965138635543</v>
      </c>
      <c r="Z7" s="177">
        <f t="shared" si="2"/>
        <v>1.6127965138635543</v>
      </c>
      <c r="AA7" s="177">
        <f t="shared" si="2"/>
        <v>1.6127965138635543</v>
      </c>
      <c r="AB7" s="177">
        <f t="shared" si="2"/>
        <v>1.6127965138635543</v>
      </c>
      <c r="AC7" s="177">
        <f t="shared" si="2"/>
        <v>1.6127965138635543</v>
      </c>
      <c r="AD7" s="177">
        <f t="shared" si="2"/>
        <v>1.6127965138635543</v>
      </c>
      <c r="AE7" s="177">
        <f t="shared" si="2"/>
        <v>1.6127965138635543</v>
      </c>
      <c r="AF7" s="177">
        <f t="shared" si="2"/>
        <v>1.6127965138635543</v>
      </c>
      <c r="AG7" s="177">
        <f t="shared" si="2"/>
        <v>1.6127965138635543</v>
      </c>
      <c r="AH7" s="177">
        <f t="shared" si="2"/>
        <v>1.6127965138635543</v>
      </c>
    </row>
    <row r="8" spans="1:34">
      <c r="A8" s="175" t="s">
        <v>98</v>
      </c>
      <c r="B8" s="176" t="s">
        <v>68</v>
      </c>
      <c r="C8" s="176" t="s">
        <v>69</v>
      </c>
      <c r="D8" s="177">
        <f>'SV II'!B9</f>
        <v>5</v>
      </c>
      <c r="E8" s="180">
        <f>D8</f>
        <v>5</v>
      </c>
      <c r="F8" s="180">
        <f t="shared" ref="F8:AH8" si="3">E8</f>
        <v>5</v>
      </c>
      <c r="G8" s="180">
        <f t="shared" si="3"/>
        <v>5</v>
      </c>
      <c r="H8" s="180">
        <f t="shared" si="3"/>
        <v>5</v>
      </c>
      <c r="I8" s="180">
        <f t="shared" si="3"/>
        <v>5</v>
      </c>
      <c r="J8" s="180">
        <f t="shared" si="3"/>
        <v>5</v>
      </c>
      <c r="K8" s="180">
        <f t="shared" si="3"/>
        <v>5</v>
      </c>
      <c r="L8" s="180">
        <f t="shared" si="3"/>
        <v>5</v>
      </c>
      <c r="M8" s="180">
        <f t="shared" si="3"/>
        <v>5</v>
      </c>
      <c r="N8" s="180">
        <f t="shared" si="3"/>
        <v>5</v>
      </c>
      <c r="O8" s="180">
        <f t="shared" si="3"/>
        <v>5</v>
      </c>
      <c r="P8" s="180">
        <f t="shared" si="3"/>
        <v>5</v>
      </c>
      <c r="Q8" s="180">
        <f t="shared" si="3"/>
        <v>5</v>
      </c>
      <c r="R8" s="180">
        <f t="shared" si="3"/>
        <v>5</v>
      </c>
      <c r="S8" s="180">
        <f t="shared" si="3"/>
        <v>5</v>
      </c>
      <c r="T8" s="180">
        <f t="shared" si="3"/>
        <v>5</v>
      </c>
      <c r="U8" s="180">
        <f t="shared" si="3"/>
        <v>5</v>
      </c>
      <c r="V8" s="180">
        <f t="shared" si="3"/>
        <v>5</v>
      </c>
      <c r="W8" s="180">
        <f t="shared" si="3"/>
        <v>5</v>
      </c>
      <c r="X8" s="180">
        <f t="shared" si="3"/>
        <v>5</v>
      </c>
      <c r="Y8" s="180">
        <f t="shared" si="3"/>
        <v>5</v>
      </c>
      <c r="Z8" s="180">
        <f t="shared" si="3"/>
        <v>5</v>
      </c>
      <c r="AA8" s="180">
        <f t="shared" si="3"/>
        <v>5</v>
      </c>
      <c r="AB8" s="180">
        <f t="shared" si="3"/>
        <v>5</v>
      </c>
      <c r="AC8" s="180">
        <f t="shared" si="3"/>
        <v>5</v>
      </c>
      <c r="AD8" s="180">
        <f t="shared" si="3"/>
        <v>5</v>
      </c>
      <c r="AE8" s="180">
        <f t="shared" si="3"/>
        <v>5</v>
      </c>
      <c r="AF8" s="180">
        <f t="shared" si="3"/>
        <v>5</v>
      </c>
      <c r="AG8" s="180">
        <f t="shared" si="3"/>
        <v>5</v>
      </c>
      <c r="AH8" s="180">
        <f t="shared" si="3"/>
        <v>5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0.33194486066671158</v>
      </c>
      <c r="E9" s="181">
        <f t="shared" ref="E9:AH9" si="4">E8/(PI()*(E3^2)*E5)</f>
        <v>0.33194486066671158</v>
      </c>
      <c r="F9" s="181">
        <f t="shared" si="4"/>
        <v>0.33194486066671158</v>
      </c>
      <c r="G9" s="181">
        <f t="shared" si="4"/>
        <v>0.33194486066671158</v>
      </c>
      <c r="H9" s="181">
        <f t="shared" si="4"/>
        <v>0.33194486066671158</v>
      </c>
      <c r="I9" s="181">
        <f t="shared" si="4"/>
        <v>0.33194486066671158</v>
      </c>
      <c r="J9" s="181">
        <f t="shared" si="4"/>
        <v>0.33194486066671158</v>
      </c>
      <c r="K9" s="181">
        <f t="shared" si="4"/>
        <v>0.33194486066671158</v>
      </c>
      <c r="L9" s="181">
        <f t="shared" si="4"/>
        <v>0.33194486066671158</v>
      </c>
      <c r="M9" s="181">
        <f t="shared" si="4"/>
        <v>0.33194486066671158</v>
      </c>
      <c r="N9" s="181">
        <f t="shared" si="4"/>
        <v>0.33194486066671158</v>
      </c>
      <c r="O9" s="181">
        <f t="shared" si="4"/>
        <v>0.33194486066671158</v>
      </c>
      <c r="P9" s="181">
        <f t="shared" si="4"/>
        <v>0.33194486066671158</v>
      </c>
      <c r="Q9" s="181">
        <f t="shared" si="4"/>
        <v>0.33194486066671158</v>
      </c>
      <c r="R9" s="181">
        <f t="shared" si="4"/>
        <v>0.33194486066671158</v>
      </c>
      <c r="S9" s="181">
        <f t="shared" si="4"/>
        <v>0.33194486066671158</v>
      </c>
      <c r="T9" s="181">
        <f t="shared" si="4"/>
        <v>0.33194486066671158</v>
      </c>
      <c r="U9" s="181">
        <f t="shared" si="4"/>
        <v>0.33194486066671158</v>
      </c>
      <c r="V9" s="181">
        <f t="shared" si="4"/>
        <v>0.33194486066671158</v>
      </c>
      <c r="W9" s="181">
        <f t="shared" si="4"/>
        <v>0.33194486066671158</v>
      </c>
      <c r="X9" s="181">
        <f t="shared" si="4"/>
        <v>0.33194486066671158</v>
      </c>
      <c r="Y9" s="181">
        <f t="shared" si="4"/>
        <v>0.33194486066671158</v>
      </c>
      <c r="Z9" s="181">
        <f t="shared" si="4"/>
        <v>0.33194486066671158</v>
      </c>
      <c r="AA9" s="181">
        <f t="shared" si="4"/>
        <v>0.33194486066671158</v>
      </c>
      <c r="AB9" s="181">
        <f t="shared" si="4"/>
        <v>0.33194486066671158</v>
      </c>
      <c r="AC9" s="181">
        <f t="shared" si="4"/>
        <v>0.33194486066671158</v>
      </c>
      <c r="AD9" s="181">
        <f t="shared" si="4"/>
        <v>0.33194486066671158</v>
      </c>
      <c r="AE9" s="181">
        <f t="shared" si="4"/>
        <v>0.33194486066671158</v>
      </c>
      <c r="AF9" s="181">
        <f t="shared" si="4"/>
        <v>0.33194486066671158</v>
      </c>
      <c r="AG9" s="181">
        <f t="shared" si="4"/>
        <v>0.33194486066671158</v>
      </c>
      <c r="AH9" s="181">
        <f t="shared" si="4"/>
        <v>0.33194486066671158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II'!B10</f>
        <v>0.65</v>
      </c>
      <c r="E10" s="180">
        <f>D10</f>
        <v>0.65</v>
      </c>
      <c r="F10" s="180">
        <f t="shared" ref="F10:AH10" si="5">E10</f>
        <v>0.65</v>
      </c>
      <c r="G10" s="180">
        <f t="shared" si="5"/>
        <v>0.65</v>
      </c>
      <c r="H10" s="180">
        <f t="shared" si="5"/>
        <v>0.65</v>
      </c>
      <c r="I10" s="180">
        <f t="shared" si="5"/>
        <v>0.65</v>
      </c>
      <c r="J10" s="180">
        <f t="shared" si="5"/>
        <v>0.65</v>
      </c>
      <c r="K10" s="180">
        <f t="shared" si="5"/>
        <v>0.65</v>
      </c>
      <c r="L10" s="180">
        <f t="shared" si="5"/>
        <v>0.65</v>
      </c>
      <c r="M10" s="180">
        <f t="shared" si="5"/>
        <v>0.65</v>
      </c>
      <c r="N10" s="180">
        <f t="shared" si="5"/>
        <v>0.65</v>
      </c>
      <c r="O10" s="180">
        <f t="shared" si="5"/>
        <v>0.65</v>
      </c>
      <c r="P10" s="180">
        <f t="shared" si="5"/>
        <v>0.65</v>
      </c>
      <c r="Q10" s="180">
        <f t="shared" si="5"/>
        <v>0.65</v>
      </c>
      <c r="R10" s="180">
        <f t="shared" si="5"/>
        <v>0.65</v>
      </c>
      <c r="S10" s="180">
        <f t="shared" si="5"/>
        <v>0.65</v>
      </c>
      <c r="T10" s="180">
        <f t="shared" si="5"/>
        <v>0.65</v>
      </c>
      <c r="U10" s="180">
        <f t="shared" si="5"/>
        <v>0.65</v>
      </c>
      <c r="V10" s="180">
        <f t="shared" si="5"/>
        <v>0.65</v>
      </c>
      <c r="W10" s="180">
        <f t="shared" si="5"/>
        <v>0.65</v>
      </c>
      <c r="X10" s="180">
        <f t="shared" si="5"/>
        <v>0.65</v>
      </c>
      <c r="Y10" s="180">
        <f t="shared" si="5"/>
        <v>0.65</v>
      </c>
      <c r="Z10" s="180">
        <f t="shared" si="5"/>
        <v>0.65</v>
      </c>
      <c r="AA10" s="180">
        <f t="shared" si="5"/>
        <v>0.65</v>
      </c>
      <c r="AB10" s="180">
        <f t="shared" si="5"/>
        <v>0.65</v>
      </c>
      <c r="AC10" s="180">
        <f t="shared" si="5"/>
        <v>0.65</v>
      </c>
      <c r="AD10" s="180">
        <f t="shared" si="5"/>
        <v>0.65</v>
      </c>
      <c r="AE10" s="180">
        <f t="shared" si="5"/>
        <v>0.65</v>
      </c>
      <c r="AF10" s="180">
        <f t="shared" si="5"/>
        <v>0.65</v>
      </c>
      <c r="AG10" s="180">
        <f t="shared" si="5"/>
        <v>0.65</v>
      </c>
      <c r="AH10" s="180">
        <f t="shared" si="5"/>
        <v>0.65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II'!$AM$15:$AM$49,COLUMN(A1),ROW(A1))</f>
        <v>100</v>
      </c>
      <c r="E11" s="183">
        <f>INDEX('SV II'!$AM$15:$AM$49,COLUMN(D1),ROW(D1))</f>
        <v>100</v>
      </c>
      <c r="F11" s="183">
        <f>INDEX('SV II'!$AM$15:$AM$49,COLUMN(E1),ROW(E1))</f>
        <v>100</v>
      </c>
      <c r="G11" s="183">
        <f>INDEX('SV II'!$AM$15:$AM$49,COLUMN(F1),ROW(F1))</f>
        <v>100</v>
      </c>
      <c r="H11" s="183">
        <f>INDEX('SV II'!$AM$15:$AM$49,COLUMN(G1),ROW(G1))</f>
        <v>1</v>
      </c>
      <c r="I11" s="183">
        <f>INDEX('SV II'!$AM$15:$AM$49,COLUMN(H1),ROW(H1))</f>
        <v>100</v>
      </c>
      <c r="J11" s="183">
        <f>INDEX('SV II'!$AM$15:$AM$49,COLUMN(I1),ROW(I1))</f>
        <v>100</v>
      </c>
      <c r="K11" s="183">
        <f>INDEX('SV II'!$AM$15:$AM$49,COLUMN(J1),ROW(J1))</f>
        <v>100</v>
      </c>
      <c r="L11" s="183">
        <f>INDEX('SV II'!$AM$15:$AM$49,COLUMN(K1),ROW(K1))</f>
        <v>100</v>
      </c>
      <c r="M11" s="183">
        <f>INDEX('SV II'!$AM$15:$AM$49,COLUMN(L1),ROW(L1))</f>
        <v>100</v>
      </c>
      <c r="N11" s="183">
        <f>INDEX('SV II'!$AM$15:$AM$49,COLUMN(M1),ROW(M1))</f>
        <v>100</v>
      </c>
      <c r="O11" s="183">
        <f>INDEX('SV II'!$AM$15:$AM$49,COLUMN(N1),ROW(N1))</f>
        <v>100</v>
      </c>
      <c r="P11" s="183">
        <f>INDEX('SV II'!$AM$15:$AM$49,COLUMN(O1),ROW(O1))</f>
        <v>100</v>
      </c>
      <c r="Q11" s="183">
        <f>INDEX('SV II'!$AM$15:$AM$49,COLUMN(Q1),ROW(Q1))</f>
        <v>10</v>
      </c>
      <c r="R11" s="183">
        <f>INDEX('SV II'!$AM$15:$AM$49,COLUMN(R1),ROW(R1))</f>
        <v>10</v>
      </c>
      <c r="S11" s="183">
        <f>INDEX('SV II'!$AM$15:$AM$49,COLUMN(S1),ROW(S1))</f>
        <v>10</v>
      </c>
      <c r="T11" s="183">
        <f>INDEX('SV II'!$AM$15:$AM$49,COLUMN(T1),ROW(T1))</f>
        <v>10</v>
      </c>
      <c r="U11" s="183">
        <f>INDEX('SV II'!$AM$15:$AM$49,COLUMN(U1),ROW(U1))</f>
        <v>10</v>
      </c>
      <c r="V11" s="183">
        <f>INDEX('SV II'!$AM$15:$AM$49,COLUMN(V1),ROW(V1))</f>
        <v>10</v>
      </c>
      <c r="W11" s="183">
        <f>INDEX('SV II'!$AM$15:$AM$49,COLUMN(W1),ROW(W1))</f>
        <v>10</v>
      </c>
      <c r="X11" s="183">
        <f>INDEX('SV II'!$AM$15:$AM$49,COLUMN(X1),ROW(X1))</f>
        <v>10</v>
      </c>
      <c r="Y11" s="183">
        <f>INDEX('SV II'!$AM$15:$AM$49,COLUMN(Y1),ROW(Y1))</f>
        <v>10</v>
      </c>
      <c r="Z11" s="183">
        <f>INDEX('SV II'!$AM$15:$AM$49,COLUMN(Z1),ROW(Z1))</f>
        <v>10</v>
      </c>
      <c r="AA11" s="183">
        <f>INDEX('SV II'!$AM$15:$AM$49,COLUMN(AA1),ROW(AA1))</f>
        <v>2</v>
      </c>
      <c r="AB11" s="183">
        <f>INDEX('SV II'!$AM$15:$AM$49,COLUMN(AB1),ROW(AB1))</f>
        <v>2</v>
      </c>
      <c r="AC11" s="183">
        <f>INDEX('SV II'!$AM$15:$AM$49,COLUMN(AC1),ROW(AC1))</f>
        <v>0.3</v>
      </c>
      <c r="AD11" s="183">
        <f>INDEX('SV II'!$AM$15:$AM$49,COLUMN(AE1),ROW(AE1))</f>
        <v>0.08</v>
      </c>
      <c r="AE11" s="183">
        <f>INDEX('SV II'!$AM$15:$AM$49,COLUMN(AF1),ROW(AF1))</f>
        <v>100</v>
      </c>
      <c r="AF11" s="183">
        <f>INDEX('SV II'!$AM$15:$AM$49,COLUMN(AG1),ROW(AG1))</f>
        <v>100</v>
      </c>
      <c r="AG11" s="183">
        <f>INDEX('SV II'!$AM$15:$AM$49,COLUMN(AH1),ROW(AH1))</f>
        <v>100</v>
      </c>
      <c r="AH11" s="183">
        <f>INDEX('SV II'!$AM$15:$AM$49,COLUMN(AI1),ROW(AI1))</f>
        <v>0.1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0.65331944860666713</v>
      </c>
      <c r="E12" s="177">
        <f t="shared" ref="E12:AH12" si="6">E10+(E9/(E11*E15))</f>
        <v>0.65331944860666713</v>
      </c>
      <c r="F12" s="177">
        <f t="shared" si="6"/>
        <v>0.65331944860666713</v>
      </c>
      <c r="G12" s="177">
        <f t="shared" si="6"/>
        <v>0.65331944860666713</v>
      </c>
      <c r="H12" s="177">
        <f t="shared" si="6"/>
        <v>0.98194486066671161</v>
      </c>
      <c r="I12" s="177">
        <f t="shared" si="6"/>
        <v>0.65331944860666713</v>
      </c>
      <c r="J12" s="177">
        <f t="shared" si="6"/>
        <v>0.65331944860666713</v>
      </c>
      <c r="K12" s="177">
        <f t="shared" si="6"/>
        <v>0.65331944860666713</v>
      </c>
      <c r="L12" s="177">
        <f t="shared" si="6"/>
        <v>0.65331944860666713</v>
      </c>
      <c r="M12" s="177">
        <f t="shared" si="6"/>
        <v>0.65331944860666713</v>
      </c>
      <c r="N12" s="177">
        <f t="shared" si="6"/>
        <v>0.65310228841744589</v>
      </c>
      <c r="O12" s="177">
        <f t="shared" si="6"/>
        <v>0.65331944860666713</v>
      </c>
      <c r="P12" s="177">
        <f t="shared" si="6"/>
        <v>0.65331944860666713</v>
      </c>
      <c r="Q12" s="177">
        <f t="shared" si="6"/>
        <v>0.68073563524691771</v>
      </c>
      <c r="R12" s="177">
        <f t="shared" si="6"/>
        <v>0.68017680551515558</v>
      </c>
      <c r="S12" s="177">
        <f t="shared" si="6"/>
        <v>0.67911797023392206</v>
      </c>
      <c r="T12" s="177">
        <f t="shared" si="6"/>
        <v>0.67911797023392206</v>
      </c>
      <c r="U12" s="177">
        <f t="shared" si="6"/>
        <v>0.67937565138643463</v>
      </c>
      <c r="V12" s="177">
        <f t="shared" si="6"/>
        <v>0.67937565138643463</v>
      </c>
      <c r="W12" s="177">
        <f t="shared" si="6"/>
        <v>0.67861593626437167</v>
      </c>
      <c r="X12" s="177">
        <f t="shared" si="6"/>
        <v>0.67861593626437167</v>
      </c>
      <c r="Y12" s="177">
        <f t="shared" si="6"/>
        <v>0.68045365694190019</v>
      </c>
      <c r="Z12" s="177">
        <f t="shared" si="6"/>
        <v>0.67886477049275751</v>
      </c>
      <c r="AA12" s="177">
        <f t="shared" si="6"/>
        <v>0.79558985116961034</v>
      </c>
      <c r="AB12" s="177">
        <f t="shared" si="6"/>
        <v>0.78831035861112986</v>
      </c>
      <c r="AC12" s="177">
        <f t="shared" si="6"/>
        <v>1.5011406683761837</v>
      </c>
      <c r="AD12" s="177">
        <f t="shared" si="6"/>
        <v>3.4162071722225966</v>
      </c>
      <c r="AE12" s="177">
        <f t="shared" si="6"/>
        <v>0.65331944860666713</v>
      </c>
      <c r="AF12" s="177">
        <f t="shared" si="6"/>
        <v>0.65331944860666713</v>
      </c>
      <c r="AG12" s="177">
        <f t="shared" si="6"/>
        <v>0.65319177750641066</v>
      </c>
      <c r="AH12" s="177">
        <f t="shared" si="6"/>
        <v>2.724655379166947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7">0.00000000000003595*293.15/(0.001*E4)</f>
        <v>9.7460927746386409E-11</v>
      </c>
      <c r="F13" s="177">
        <f t="shared" si="7"/>
        <v>9.7460927746386396E-11</v>
      </c>
      <c r="G13" s="177">
        <f t="shared" si="7"/>
        <v>8.6270700480521296E-11</v>
      </c>
      <c r="H13" s="177">
        <f t="shared" si="7"/>
        <v>8.6270700480521296E-11</v>
      </c>
      <c r="I13" s="177">
        <f t="shared" si="7"/>
        <v>8.6270700480521296E-11</v>
      </c>
      <c r="J13" s="177">
        <f t="shared" si="7"/>
        <v>8.6270700480521296E-11</v>
      </c>
      <c r="K13" s="177">
        <f t="shared" si="7"/>
        <v>8.6270700480521296E-11</v>
      </c>
      <c r="L13" s="177">
        <f t="shared" si="7"/>
        <v>8.6270700480521296E-11</v>
      </c>
      <c r="M13" s="177">
        <f t="shared" si="7"/>
        <v>7.7385486654183641E-11</v>
      </c>
      <c r="N13" s="177">
        <f t="shared" si="7"/>
        <v>7.7385486654183641E-11</v>
      </c>
      <c r="O13" s="177">
        <f t="shared" si="7"/>
        <v>8.6270700480521296E-11</v>
      </c>
      <c r="P13" s="177">
        <f t="shared" si="7"/>
        <v>8.6270700480521296E-11</v>
      </c>
      <c r="Q13" s="177">
        <f t="shared" si="7"/>
        <v>1.3492526373738923E-10</v>
      </c>
      <c r="R13" s="177">
        <f t="shared" si="7"/>
        <v>1.143849447543795E-10</v>
      </c>
      <c r="S13" s="177">
        <f t="shared" si="7"/>
        <v>9.9272254144687259E-11</v>
      </c>
      <c r="T13" s="177">
        <f t="shared" si="7"/>
        <v>9.9272254144687259E-11</v>
      </c>
      <c r="U13" s="177">
        <f t="shared" si="7"/>
        <v>9.9272254144687259E-11</v>
      </c>
      <c r="V13" s="177">
        <f t="shared" si="7"/>
        <v>8.7686939410580254E-11</v>
      </c>
      <c r="W13" s="177">
        <f t="shared" si="7"/>
        <v>8.7686939410580254E-11</v>
      </c>
      <c r="X13" s="177">
        <f t="shared" si="7"/>
        <v>8.7686939410580254E-11</v>
      </c>
      <c r="Y13" s="177">
        <f t="shared" si="7"/>
        <v>9.073077552215163E-11</v>
      </c>
      <c r="Z13" s="177">
        <f t="shared" si="7"/>
        <v>8.9182893289328926E-11</v>
      </c>
      <c r="AA13" s="177">
        <f t="shared" si="7"/>
        <v>8.2228570425392466E-11</v>
      </c>
      <c r="AB13" s="177">
        <f t="shared" si="7"/>
        <v>7.4117325409663123E-11</v>
      </c>
      <c r="AC13" s="177">
        <f t="shared" si="7"/>
        <v>7.4117325409663123E-11</v>
      </c>
      <c r="AD13" s="177">
        <f t="shared" si="7"/>
        <v>6.3031133559411226E-11</v>
      </c>
      <c r="AE13" s="177">
        <f t="shared" si="7"/>
        <v>7.8537145646406527E-11</v>
      </c>
      <c r="AF13" s="177">
        <f t="shared" si="7"/>
        <v>8.9215357200301364E-11</v>
      </c>
      <c r="AG13" s="177">
        <f t="shared" si="7"/>
        <v>7.974652486133497E-11</v>
      </c>
      <c r="AH13" s="177">
        <f t="shared" si="7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0.21686603350070005</v>
      </c>
      <c r="E14" s="181">
        <f t="shared" ref="E14:AH14" si="8">E9*E12+E13</f>
        <v>0.2168660334360539</v>
      </c>
      <c r="F14" s="181">
        <f t="shared" si="8"/>
        <v>0.2168660334360539</v>
      </c>
      <c r="G14" s="181">
        <f t="shared" si="8"/>
        <v>0.21686603342486369</v>
      </c>
      <c r="H14" s="181">
        <f t="shared" si="8"/>
        <v>0.32595155004267584</v>
      </c>
      <c r="I14" s="181">
        <f t="shared" si="8"/>
        <v>0.21686603342486369</v>
      </c>
      <c r="J14" s="181">
        <f t="shared" si="8"/>
        <v>0.21686603342486369</v>
      </c>
      <c r="K14" s="181">
        <f t="shared" si="8"/>
        <v>0.21686603342486369</v>
      </c>
      <c r="L14" s="181">
        <f t="shared" si="8"/>
        <v>0.21686603342486369</v>
      </c>
      <c r="M14" s="181">
        <f t="shared" si="8"/>
        <v>0.21686603341597846</v>
      </c>
      <c r="N14" s="181">
        <f t="shared" si="8"/>
        <v>0.21679394820722506</v>
      </c>
      <c r="O14" s="181">
        <f t="shared" si="8"/>
        <v>0.21686603342486369</v>
      </c>
      <c r="P14" s="181">
        <f t="shared" si="8"/>
        <v>0.21686603342486369</v>
      </c>
      <c r="Q14" s="181">
        <f t="shared" si="8"/>
        <v>0.22596669572782876</v>
      </c>
      <c r="R14" s="181">
        <f t="shared" si="8"/>
        <v>0.22578119504984226</v>
      </c>
      <c r="S14" s="181">
        <f t="shared" si="8"/>
        <v>0.2254297201048315</v>
      </c>
      <c r="T14" s="181">
        <f t="shared" si="8"/>
        <v>0.2254297201048315</v>
      </c>
      <c r="U14" s="181">
        <f t="shared" si="8"/>
        <v>0.22551525603909872</v>
      </c>
      <c r="V14" s="181">
        <f t="shared" si="8"/>
        <v>0.22551525602751341</v>
      </c>
      <c r="W14" s="181">
        <f t="shared" si="8"/>
        <v>0.22526307249717381</v>
      </c>
      <c r="X14" s="181">
        <f t="shared" si="8"/>
        <v>0.22526307249717381</v>
      </c>
      <c r="Y14" s="181">
        <f t="shared" si="8"/>
        <v>0.22587309443446421</v>
      </c>
      <c r="Z14" s="181">
        <f t="shared" si="8"/>
        <v>0.22534567174194042</v>
      </c>
      <c r="AA14" s="181">
        <f t="shared" si="8"/>
        <v>0.26409196237657467</v>
      </c>
      <c r="AB14" s="181">
        <f t="shared" si="8"/>
        <v>0.26167557222541427</v>
      </c>
      <c r="AC14" s="181">
        <f t="shared" si="8"/>
        <v>0.49829593007938389</v>
      </c>
      <c r="AD14" s="181">
        <f t="shared" si="8"/>
        <v>1.1339924138550816</v>
      </c>
      <c r="AE14" s="181">
        <f t="shared" si="8"/>
        <v>0.21686603341713012</v>
      </c>
      <c r="AF14" s="181">
        <f t="shared" si="8"/>
        <v>0.21686603342780833</v>
      </c>
      <c r="AG14" s="181">
        <f t="shared" si="8"/>
        <v>0.21682365365275369</v>
      </c>
      <c r="AH14" s="181">
        <f t="shared" si="8"/>
        <v>0.90443535026504074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II'!$AL$15:$AL$49,COLUMN(A1),ROW(A1))</f>
        <v>1</v>
      </c>
      <c r="E15" s="182">
        <f>INDEX('SV II'!$AL$15:$AL$49,COLUMN(D1),ROW(D1))</f>
        <v>1</v>
      </c>
      <c r="F15" s="182">
        <f>INDEX('SV II'!$AL$15:$AL$49,COLUMN(E1),ROW(E1))</f>
        <v>1</v>
      </c>
      <c r="G15" s="182">
        <f>INDEX('SV II'!$AL$15:$AL$49,COLUMN(F1),ROW(F1))</f>
        <v>1</v>
      </c>
      <c r="H15" s="182">
        <f>INDEX('SV II'!$AL$15:$AL$49,COLUMN(G1),ROW(G1))</f>
        <v>1</v>
      </c>
      <c r="I15" s="182">
        <f>INDEX('SV II'!$AL$15:$AL$49,COLUMN(H1),ROW(H1))</f>
        <v>1</v>
      </c>
      <c r="J15" s="182">
        <f>INDEX('SV II'!$AL$15:$AL$49,COLUMN(I1),ROW(I1))</f>
        <v>1</v>
      </c>
      <c r="K15" s="182">
        <f>INDEX('SV II'!$AL$15:$AL$49,COLUMN(J1),ROW(J1))</f>
        <v>1</v>
      </c>
      <c r="L15" s="182">
        <f>INDEX('SV II'!$AL$15:$AL$49,COLUMN(K1),ROW(K1))</f>
        <v>1</v>
      </c>
      <c r="M15" s="182">
        <f>INDEX('SV II'!$AL$15:$AL$49,COLUMN(L1),ROW(L1))</f>
        <v>1</v>
      </c>
      <c r="N15" s="182">
        <f>INDEX('SV II'!$AL$15:$AL$49,COLUMN(M1),ROW(M1))</f>
        <v>1.07</v>
      </c>
      <c r="O15" s="182">
        <f>INDEX('SV II'!$AL$15:$AL$49,COLUMN(N1),ROW(N1))</f>
        <v>1</v>
      </c>
      <c r="P15" s="182">
        <f>INDEX('SV II'!$AL$15:$AL$49,COLUMN(O1),ROW(O1))</f>
        <v>1</v>
      </c>
      <c r="Q15" s="182">
        <f>INDEX('SV II'!$AL$15:$AL$49,COLUMN(Q1),ROW(Q1))</f>
        <v>1.08</v>
      </c>
      <c r="R15" s="182">
        <f>INDEX('SV II'!$AL$15:$AL$49,COLUMN(R1),ROW(R1))</f>
        <v>1.1000000000000001</v>
      </c>
      <c r="S15" s="182">
        <f>INDEX('SV II'!$AL$15:$AL$49,COLUMN(S1),ROW(S1))</f>
        <v>1.1399999999999999</v>
      </c>
      <c r="T15" s="182">
        <f>INDEX('SV II'!$AL$15:$AL$49,COLUMN(T1),ROW(T1))</f>
        <v>1.1399999999999999</v>
      </c>
      <c r="U15" s="182">
        <f>INDEX('SV II'!$AL$15:$AL$49,COLUMN(U1),ROW(U1))</f>
        <v>1.1299999999999999</v>
      </c>
      <c r="V15" s="182">
        <f>INDEX('SV II'!$AL$15:$AL$49,COLUMN(V1),ROW(V1))</f>
        <v>1.1299999999999999</v>
      </c>
      <c r="W15" s="182">
        <f>INDEX('SV II'!$AL$15:$AL$49,COLUMN(W1),ROW(W1))</f>
        <v>1.1599999999999999</v>
      </c>
      <c r="X15" s="182">
        <f>INDEX('SV II'!$AL$15:$AL$49,COLUMN(X1),ROW(X1))</f>
        <v>1.1599999999999999</v>
      </c>
      <c r="Y15" s="182">
        <f>INDEX('SV II'!$AL$15:$AL$49,COLUMN(Y1),ROW(Y1))</f>
        <v>1.0900000000000001</v>
      </c>
      <c r="Z15" s="182">
        <f>INDEX('SV II'!$AL$15:$AL$49,COLUMN(Z1),ROW(Z1))</f>
        <v>1.1499999999999999</v>
      </c>
      <c r="AA15" s="182">
        <f>INDEX('SV II'!$AL$15:$AL$49,COLUMN(AA1),ROW(AA1))</f>
        <v>1.1399999999999999</v>
      </c>
      <c r="AB15" s="182">
        <f>INDEX('SV II'!$AL$15:$AL$49,COLUMN(AB1),ROW(AB1))</f>
        <v>1.2</v>
      </c>
      <c r="AC15" s="182">
        <f>INDEX('SV II'!$AL$15:$AL$49,COLUMN(AC1),ROW(AC1))</f>
        <v>1.3</v>
      </c>
      <c r="AD15" s="182">
        <f>INDEX('SV II'!$AL$15:$AL$49,COLUMN(AE1),ROW(AE1))</f>
        <v>1.5</v>
      </c>
      <c r="AE15" s="182">
        <f>INDEX('SV II'!$AL$15:$AL$49,COLUMN(AF1),ROW(AF1))</f>
        <v>1</v>
      </c>
      <c r="AF15" s="182">
        <f>INDEX('SV II'!$AL$15:$AL$49,COLUMN(AG1),ROW(AG1))</f>
        <v>1</v>
      </c>
      <c r="AG15" s="182">
        <f>INDEX('SV II'!$AL$15:$AL$49,COLUMN(AH1),ROW(AH1))</f>
        <v>1.04</v>
      </c>
      <c r="AH15" s="182">
        <f>INDEX('SV II'!$AL$15:$AL$49,COLUMN(AI1),ROW(AI1))</f>
        <v>1.6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H18" si="9">D1</f>
        <v>Tracer</v>
      </c>
      <c r="E18" s="186" t="str">
        <f t="shared" si="9"/>
        <v>2MP</v>
      </c>
      <c r="F18" s="186" t="str">
        <f t="shared" si="9"/>
        <v>4MP</v>
      </c>
      <c r="G18" s="186" t="str">
        <f t="shared" si="9"/>
        <v>23DMP</v>
      </c>
      <c r="H18" s="186" t="str">
        <f t="shared" si="9"/>
        <v>24DMP</v>
      </c>
      <c r="I18" s="186" t="str">
        <f t="shared" si="9"/>
        <v>25DMP</v>
      </c>
      <c r="J18" s="186" t="str">
        <f t="shared" si="9"/>
        <v>26DMP</v>
      </c>
      <c r="K18" s="186" t="str">
        <f t="shared" si="9"/>
        <v>34DMP</v>
      </c>
      <c r="L18" s="186" t="str">
        <f t="shared" si="9"/>
        <v>35DMP</v>
      </c>
      <c r="M18" s="186" t="str">
        <f t="shared" si="9"/>
        <v>235TMP</v>
      </c>
      <c r="N18" s="186" t="str">
        <f t="shared" si="9"/>
        <v>246TMP</v>
      </c>
      <c r="O18" s="186" t="str">
        <f t="shared" si="9"/>
        <v>2EP</v>
      </c>
      <c r="P18" s="186" t="str">
        <f t="shared" si="9"/>
        <v>3EP</v>
      </c>
      <c r="Q18" s="226" t="str">
        <f t="shared" si="9"/>
        <v>BEN</v>
      </c>
      <c r="R18" s="226" t="str">
        <f t="shared" si="9"/>
        <v>TOL</v>
      </c>
      <c r="S18" s="226" t="str">
        <f t="shared" si="9"/>
        <v>ETB</v>
      </c>
      <c r="T18" s="226" t="str">
        <f t="shared" si="9"/>
        <v>mpX</v>
      </c>
      <c r="U18" s="226" t="str">
        <f t="shared" si="9"/>
        <v>orX</v>
      </c>
      <c r="V18" s="226" t="str">
        <f t="shared" si="9"/>
        <v>123TMB</v>
      </c>
      <c r="W18" s="226" t="str">
        <f t="shared" si="9"/>
        <v>124TMB</v>
      </c>
      <c r="X18" s="226" t="str">
        <f t="shared" si="9"/>
        <v>135TMB</v>
      </c>
      <c r="Y18" s="231" t="str">
        <f t="shared" si="9"/>
        <v>IDE</v>
      </c>
      <c r="Z18" s="231" t="str">
        <f t="shared" si="9"/>
        <v>IDA</v>
      </c>
      <c r="AA18" s="231" t="str">
        <f t="shared" si="9"/>
        <v>NAP</v>
      </c>
      <c r="AB18" s="231" t="str">
        <f t="shared" si="9"/>
        <v>1MN</v>
      </c>
      <c r="AC18" s="231" t="str">
        <f t="shared" si="9"/>
        <v>2MN</v>
      </c>
      <c r="AD18" s="236" t="str">
        <f t="shared" si="9"/>
        <v>CAR</v>
      </c>
      <c r="AE18" s="236" t="str">
        <f t="shared" si="9"/>
        <v>BTP</v>
      </c>
      <c r="AF18" s="236" t="str">
        <f t="shared" si="9"/>
        <v>BFU</v>
      </c>
      <c r="AG18" s="236" t="str">
        <f t="shared" si="9"/>
        <v>2MB</v>
      </c>
      <c r="AH18" s="236" t="str">
        <f t="shared" si="9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S41" si="10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1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1"/>
        <v>0</v>
      </c>
      <c r="H22" s="190">
        <f t="shared" si="11"/>
        <v>0</v>
      </c>
      <c r="I22" s="190">
        <f t="shared" si="11"/>
        <v>0</v>
      </c>
      <c r="J22" s="190">
        <f t="shared" si="11"/>
        <v>0</v>
      </c>
      <c r="K22" s="190">
        <f t="shared" si="11"/>
        <v>0</v>
      </c>
      <c r="L22" s="190">
        <f t="shared" si="11"/>
        <v>0</v>
      </c>
      <c r="M22" s="190">
        <f t="shared" si="11"/>
        <v>0</v>
      </c>
      <c r="N22" s="190">
        <f t="shared" si="11"/>
        <v>0</v>
      </c>
      <c r="O22" s="190">
        <f t="shared" si="11"/>
        <v>0</v>
      </c>
      <c r="P22" s="190">
        <f t="shared" si="11"/>
        <v>0</v>
      </c>
      <c r="Q22" s="230">
        <f t="shared" si="11"/>
        <v>0</v>
      </c>
      <c r="R22" s="230">
        <f t="shared" si="11"/>
        <v>0</v>
      </c>
      <c r="S22" s="230">
        <f t="shared" si="11"/>
        <v>0</v>
      </c>
      <c r="T22" s="230">
        <f t="shared" si="11"/>
        <v>0</v>
      </c>
      <c r="U22" s="230">
        <f t="shared" si="11"/>
        <v>0</v>
      </c>
      <c r="V22" s="230">
        <f t="shared" ref="V22:AK37" si="12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0">
        <f t="shared" si="12"/>
        <v>0</v>
      </c>
      <c r="X22" s="230">
        <f t="shared" si="12"/>
        <v>0</v>
      </c>
      <c r="Y22" s="235">
        <f t="shared" si="12"/>
        <v>0</v>
      </c>
      <c r="Z22" s="235">
        <f t="shared" si="12"/>
        <v>0</v>
      </c>
      <c r="AA22" s="235">
        <f t="shared" si="12"/>
        <v>0</v>
      </c>
      <c r="AB22" s="235">
        <f t="shared" si="12"/>
        <v>0</v>
      </c>
      <c r="AC22" s="235">
        <f t="shared" si="12"/>
        <v>0</v>
      </c>
      <c r="AD22" s="240">
        <f t="shared" si="12"/>
        <v>0</v>
      </c>
      <c r="AE22" s="240">
        <f t="shared" si="12"/>
        <v>0</v>
      </c>
      <c r="AF22" s="240">
        <f t="shared" si="12"/>
        <v>0</v>
      </c>
      <c r="AG22" s="240">
        <f t="shared" si="12"/>
        <v>0</v>
      </c>
      <c r="AH22" s="240">
        <f t="shared" si="12"/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1"/>
        <v>0</v>
      </c>
      <c r="G23" s="190">
        <f t="shared" si="11"/>
        <v>0</v>
      </c>
      <c r="H23" s="190">
        <f t="shared" si="11"/>
        <v>0</v>
      </c>
      <c r="I23" s="190">
        <f t="shared" si="11"/>
        <v>0</v>
      </c>
      <c r="J23" s="190">
        <f t="shared" si="11"/>
        <v>0</v>
      </c>
      <c r="K23" s="190">
        <f t="shared" si="11"/>
        <v>0</v>
      </c>
      <c r="L23" s="190">
        <f t="shared" si="11"/>
        <v>0</v>
      </c>
      <c r="M23" s="190">
        <f t="shared" si="11"/>
        <v>0</v>
      </c>
      <c r="N23" s="190">
        <f t="shared" si="11"/>
        <v>0</v>
      </c>
      <c r="O23" s="190">
        <f t="shared" si="11"/>
        <v>0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0</v>
      </c>
      <c r="R23" s="230">
        <f t="shared" si="11"/>
        <v>0</v>
      </c>
      <c r="S23" s="230">
        <f t="shared" si="11"/>
        <v>0</v>
      </c>
      <c r="T23" s="230">
        <f t="shared" si="11"/>
        <v>0</v>
      </c>
      <c r="U23" s="230">
        <f t="shared" si="11"/>
        <v>0</v>
      </c>
      <c r="V23" s="230">
        <f t="shared" si="12"/>
        <v>0</v>
      </c>
      <c r="W23" s="230">
        <f t="shared" si="12"/>
        <v>0</v>
      </c>
      <c r="X23" s="230">
        <f t="shared" si="12"/>
        <v>0</v>
      </c>
      <c r="Y23" s="235">
        <f t="shared" si="12"/>
        <v>0</v>
      </c>
      <c r="Z23" s="235">
        <f t="shared" si="12"/>
        <v>0</v>
      </c>
      <c r="AA23" s="235">
        <f t="shared" si="12"/>
        <v>0</v>
      </c>
      <c r="AB23" s="235">
        <f t="shared" si="12"/>
        <v>0</v>
      </c>
      <c r="AC23" s="235">
        <f t="shared" si="12"/>
        <v>0</v>
      </c>
      <c r="AD23" s="240">
        <f t="shared" si="12"/>
        <v>6.5835115137247158E-12</v>
      </c>
      <c r="AE23" s="240">
        <f t="shared" si="12"/>
        <v>0</v>
      </c>
      <c r="AF23" s="240">
        <f t="shared" si="12"/>
        <v>0</v>
      </c>
      <c r="AG23" s="240">
        <f t="shared" si="12"/>
        <v>0</v>
      </c>
      <c r="AH23" s="240">
        <f t="shared" si="12"/>
        <v>1.2378986724570495E-14</v>
      </c>
    </row>
    <row r="24" spans="1:34">
      <c r="B24" s="218">
        <v>30</v>
      </c>
      <c r="C24" s="220" t="s">
        <v>16</v>
      </c>
      <c r="D24" s="224">
        <f t="shared" si="10"/>
        <v>0</v>
      </c>
      <c r="E24" s="190">
        <f t="shared" si="10"/>
        <v>0</v>
      </c>
      <c r="F24" s="190">
        <f t="shared" si="10"/>
        <v>0</v>
      </c>
      <c r="G24" s="190">
        <f t="shared" si="10"/>
        <v>0</v>
      </c>
      <c r="H24" s="190">
        <f t="shared" si="10"/>
        <v>0</v>
      </c>
      <c r="I24" s="190">
        <f t="shared" si="10"/>
        <v>0</v>
      </c>
      <c r="J24" s="190">
        <f t="shared" si="10"/>
        <v>0</v>
      </c>
      <c r="K24" s="190">
        <f t="shared" si="10"/>
        <v>0</v>
      </c>
      <c r="L24" s="190">
        <f t="shared" si="10"/>
        <v>0</v>
      </c>
      <c r="M24" s="190">
        <f t="shared" si="10"/>
        <v>0</v>
      </c>
      <c r="N24" s="190">
        <f t="shared" si="10"/>
        <v>0</v>
      </c>
      <c r="O24" s="190">
        <f t="shared" si="10"/>
        <v>0</v>
      </c>
      <c r="P24" s="190">
        <f t="shared" si="10"/>
        <v>0</v>
      </c>
      <c r="Q24" s="230">
        <f t="shared" si="10"/>
        <v>0</v>
      </c>
      <c r="R24" s="230">
        <f t="shared" si="11"/>
        <v>0</v>
      </c>
      <c r="S24" s="230">
        <f t="shared" si="11"/>
        <v>0</v>
      </c>
      <c r="T24" s="230">
        <f t="shared" si="11"/>
        <v>0</v>
      </c>
      <c r="U24" s="230">
        <f t="shared" si="11"/>
        <v>0</v>
      </c>
      <c r="V24" s="230">
        <f t="shared" si="12"/>
        <v>0</v>
      </c>
      <c r="W24" s="230">
        <f t="shared" si="12"/>
        <v>0</v>
      </c>
      <c r="X24" s="230">
        <f t="shared" si="12"/>
        <v>0</v>
      </c>
      <c r="Y24" s="235">
        <f t="shared" si="12"/>
        <v>0</v>
      </c>
      <c r="Z24" s="235">
        <f t="shared" si="12"/>
        <v>0</v>
      </c>
      <c r="AA24" s="235">
        <f t="shared" si="12"/>
        <v>0</v>
      </c>
      <c r="AB24" s="235">
        <f t="shared" si="12"/>
        <v>0</v>
      </c>
      <c r="AC24" s="235">
        <f t="shared" si="12"/>
        <v>4.829470157119431E-15</v>
      </c>
      <c r="AD24" s="240">
        <f t="shared" si="12"/>
        <v>7.3300635450301854E-8</v>
      </c>
      <c r="AE24" s="240">
        <f t="shared" si="12"/>
        <v>0</v>
      </c>
      <c r="AF24" s="240">
        <f t="shared" si="12"/>
        <v>0</v>
      </c>
      <c r="AG24" s="240">
        <f t="shared" si="12"/>
        <v>0</v>
      </c>
      <c r="AH24" s="240">
        <f t="shared" si="12"/>
        <v>1.4032064399316366E-9</v>
      </c>
    </row>
    <row r="25" spans="1:34">
      <c r="B25" s="218">
        <v>40</v>
      </c>
      <c r="C25" s="220" t="s">
        <v>16</v>
      </c>
      <c r="D25" s="224">
        <f t="shared" si="10"/>
        <v>0</v>
      </c>
      <c r="E25" s="190">
        <f t="shared" si="10"/>
        <v>0</v>
      </c>
      <c r="F25" s="190">
        <f t="shared" si="10"/>
        <v>0</v>
      </c>
      <c r="G25" s="190">
        <f t="shared" si="10"/>
        <v>0</v>
      </c>
      <c r="H25" s="190">
        <f t="shared" si="10"/>
        <v>3.2090996526790155E-13</v>
      </c>
      <c r="I25" s="190">
        <f t="shared" si="10"/>
        <v>0</v>
      </c>
      <c r="J25" s="190">
        <f t="shared" si="10"/>
        <v>0</v>
      </c>
      <c r="K25" s="190">
        <f t="shared" si="10"/>
        <v>0</v>
      </c>
      <c r="L25" s="190">
        <f t="shared" si="10"/>
        <v>0</v>
      </c>
      <c r="M25" s="190">
        <f t="shared" si="10"/>
        <v>0</v>
      </c>
      <c r="N25" s="190">
        <f t="shared" si="10"/>
        <v>0</v>
      </c>
      <c r="O25" s="190">
        <f t="shared" si="10"/>
        <v>0</v>
      </c>
      <c r="P25" s="190">
        <f t="shared" si="10"/>
        <v>0</v>
      </c>
      <c r="Q25" s="230">
        <f t="shared" si="10"/>
        <v>0</v>
      </c>
      <c r="R25" s="230">
        <f t="shared" si="11"/>
        <v>0</v>
      </c>
      <c r="S25" s="230">
        <f t="shared" si="11"/>
        <v>0</v>
      </c>
      <c r="T25" s="230">
        <f t="shared" si="11"/>
        <v>0</v>
      </c>
      <c r="U25" s="230">
        <f t="shared" si="11"/>
        <v>0</v>
      </c>
      <c r="V25" s="230">
        <f t="shared" si="12"/>
        <v>0</v>
      </c>
      <c r="W25" s="230">
        <f t="shared" si="12"/>
        <v>0</v>
      </c>
      <c r="X25" s="230">
        <f t="shared" si="12"/>
        <v>0</v>
      </c>
      <c r="Y25" s="235">
        <f t="shared" si="12"/>
        <v>0</v>
      </c>
      <c r="Z25" s="235">
        <f t="shared" si="12"/>
        <v>0</v>
      </c>
      <c r="AA25" s="235">
        <f t="shared" si="12"/>
        <v>5.5511151231257827E-17</v>
      </c>
      <c r="AB25" s="235">
        <f t="shared" si="12"/>
        <v>0</v>
      </c>
      <c r="AC25" s="235">
        <f t="shared" si="12"/>
        <v>1.4737450149127087E-10</v>
      </c>
      <c r="AD25" s="240">
        <f t="shared" si="12"/>
        <v>7.79570789954942E-6</v>
      </c>
      <c r="AE25" s="240">
        <f t="shared" si="12"/>
        <v>0</v>
      </c>
      <c r="AF25" s="240">
        <f t="shared" si="12"/>
        <v>0</v>
      </c>
      <c r="AG25" s="240">
        <f t="shared" si="12"/>
        <v>0</v>
      </c>
      <c r="AH25" s="240">
        <f t="shared" si="12"/>
        <v>4.7314888601546196E-7</v>
      </c>
    </row>
    <row r="26" spans="1:34">
      <c r="B26" s="218">
        <v>50</v>
      </c>
      <c r="C26" s="220" t="s">
        <v>16</v>
      </c>
      <c r="D26" s="224">
        <f t="shared" si="10"/>
        <v>3.6748382115092676E-13</v>
      </c>
      <c r="E26" s="190">
        <f t="shared" si="10"/>
        <v>3.6748382115092681E-13</v>
      </c>
      <c r="F26" s="190">
        <f t="shared" si="10"/>
        <v>3.6748382115092681E-13</v>
      </c>
      <c r="G26" s="190">
        <f t="shared" si="10"/>
        <v>3.6748382115092681E-13</v>
      </c>
      <c r="H26" s="190">
        <f t="shared" si="10"/>
        <v>2.4479470117633188E-9</v>
      </c>
      <c r="I26" s="190">
        <f t="shared" si="10"/>
        <v>3.6748382115092681E-13</v>
      </c>
      <c r="J26" s="190">
        <f t="shared" si="10"/>
        <v>3.6748382115092681E-13</v>
      </c>
      <c r="K26" s="190">
        <f t="shared" si="10"/>
        <v>3.6748382115092681E-13</v>
      </c>
      <c r="L26" s="190">
        <f t="shared" si="10"/>
        <v>3.6748382115092681E-13</v>
      </c>
      <c r="M26" s="190">
        <f t="shared" si="10"/>
        <v>3.6748382115092676E-13</v>
      </c>
      <c r="N26" s="190">
        <f t="shared" si="10"/>
        <v>6.4503957730721582E-14</v>
      </c>
      <c r="O26" s="190">
        <f t="shared" si="10"/>
        <v>3.6748382115092681E-13</v>
      </c>
      <c r="P26" s="190">
        <f t="shared" si="10"/>
        <v>3.6748382115092681E-13</v>
      </c>
      <c r="Q26" s="230">
        <f t="shared" si="10"/>
        <v>1.6026069360464135E-13</v>
      </c>
      <c r="R26" s="230">
        <f t="shared" si="11"/>
        <v>1.0114131754335175E-13</v>
      </c>
      <c r="S26" s="230">
        <f t="shared" si="11"/>
        <v>4.1799896877137137E-14</v>
      </c>
      <c r="T26" s="230">
        <f t="shared" si="11"/>
        <v>4.1799896877137137E-14</v>
      </c>
      <c r="U26" s="230">
        <f t="shared" si="11"/>
        <v>5.1902926401226062E-14</v>
      </c>
      <c r="V26" s="230">
        <f t="shared" si="12"/>
        <v>5.1902926401226075E-14</v>
      </c>
      <c r="W26" s="230">
        <f t="shared" si="12"/>
        <v>2.7366997557010109E-14</v>
      </c>
      <c r="X26" s="230">
        <f t="shared" si="12"/>
        <v>2.7366997557010109E-14</v>
      </c>
      <c r="Y26" s="235">
        <f t="shared" si="12"/>
        <v>1.2712053631958042E-13</v>
      </c>
      <c r="Z26" s="235">
        <f t="shared" si="12"/>
        <v>3.3750779948604765E-14</v>
      </c>
      <c r="AA26" s="235">
        <f t="shared" si="12"/>
        <v>2.6650348594614574E-12</v>
      </c>
      <c r="AB26" s="235">
        <f t="shared" si="12"/>
        <v>7.7149397981202128E-13</v>
      </c>
      <c r="AC26" s="235">
        <f t="shared" si="12"/>
        <v>6.6551413158144612E-8</v>
      </c>
      <c r="AD26" s="240">
        <f t="shared" si="12"/>
        <v>1.2796113064028614E-4</v>
      </c>
      <c r="AE26" s="240">
        <f t="shared" si="12"/>
        <v>3.6748382115092676E-13</v>
      </c>
      <c r="AF26" s="240">
        <f t="shared" si="12"/>
        <v>3.6748382115092687E-13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1.3300471835009375E-13</v>
      </c>
      <c r="AH26" s="240">
        <f t="shared" si="12"/>
        <v>1.5447382562816522E-5</v>
      </c>
    </row>
    <row r="27" spans="1:34">
      <c r="B27" s="218">
        <v>60</v>
      </c>
      <c r="C27" s="220" t="s">
        <v>16</v>
      </c>
      <c r="D27" s="224">
        <f t="shared" si="10"/>
        <v>1.8496200682172057E-9</v>
      </c>
      <c r="E27" s="190">
        <f t="shared" si="10"/>
        <v>1.8496200682172059E-9</v>
      </c>
      <c r="F27" s="190">
        <f t="shared" si="10"/>
        <v>1.8496200682172059E-9</v>
      </c>
      <c r="G27" s="190">
        <f t="shared" si="10"/>
        <v>1.8496200682172057E-9</v>
      </c>
      <c r="H27" s="190">
        <f t="shared" si="10"/>
        <v>7.5409258742942253E-7</v>
      </c>
      <c r="I27" s="190">
        <f t="shared" si="10"/>
        <v>1.8496200682172057E-9</v>
      </c>
      <c r="J27" s="190">
        <f t="shared" si="10"/>
        <v>1.8496200682172057E-9</v>
      </c>
      <c r="K27" s="190">
        <f t="shared" si="10"/>
        <v>1.8496200682172057E-9</v>
      </c>
      <c r="L27" s="190">
        <f t="shared" si="10"/>
        <v>1.8496200682172057E-9</v>
      </c>
      <c r="M27" s="190">
        <f t="shared" si="10"/>
        <v>1.8496200682172059E-9</v>
      </c>
      <c r="N27" s="190">
        <f t="shared" si="10"/>
        <v>3.7884534398457959E-10</v>
      </c>
      <c r="O27" s="190">
        <f t="shared" si="10"/>
        <v>1.8496200682172057E-9</v>
      </c>
      <c r="P27" s="190">
        <f t="shared" si="10"/>
        <v>1.8496200682172057E-9</v>
      </c>
      <c r="Q27" s="230">
        <f t="shared" si="10"/>
        <v>6.786899930943947E-10</v>
      </c>
      <c r="R27" s="230">
        <f t="shared" si="11"/>
        <v>4.4674769439367878E-10</v>
      </c>
      <c r="S27" s="230">
        <f t="shared" si="11"/>
        <v>1.9967527631337132E-10</v>
      </c>
      <c r="T27" s="230">
        <f t="shared" si="11"/>
        <v>1.9967527631337132E-10</v>
      </c>
      <c r="U27" s="230">
        <f t="shared" si="11"/>
        <v>2.4328677961094053E-10</v>
      </c>
      <c r="V27" s="230">
        <f t="shared" si="12"/>
        <v>2.4328677961094064E-10</v>
      </c>
      <c r="W27" s="230">
        <f t="shared" si="12"/>
        <v>1.354915624141029E-10</v>
      </c>
      <c r="X27" s="230">
        <f t="shared" si="12"/>
        <v>1.354915624141029E-10</v>
      </c>
      <c r="Y27" s="235">
        <f t="shared" si="12"/>
        <v>5.4990811904076509E-10</v>
      </c>
      <c r="Z27" s="235">
        <f t="shared" si="12"/>
        <v>1.6428375326782432E-10</v>
      </c>
      <c r="AA27" s="235">
        <f t="shared" si="12"/>
        <v>3.7713718814558206E-9</v>
      </c>
      <c r="AB27" s="235">
        <f t="shared" si="12"/>
        <v>1.2544452698826092E-9</v>
      </c>
      <c r="AC27" s="235">
        <f t="shared" si="12"/>
        <v>3.6499922557720059E-6</v>
      </c>
      <c r="AD27" s="240">
        <f t="shared" si="12"/>
        <v>8.2199242502106762E-4</v>
      </c>
      <c r="AE27" s="240">
        <f t="shared" si="12"/>
        <v>1.8496200682172057E-9</v>
      </c>
      <c r="AF27" s="240">
        <f t="shared" si="12"/>
        <v>1.8496200682172059E-9</v>
      </c>
      <c r="AG27" s="240">
        <f t="shared" si="12"/>
        <v>7.3390415966656519E-10</v>
      </c>
      <c r="AH27" s="240">
        <f t="shared" si="12"/>
        <v>1.5633006922849413E-4</v>
      </c>
    </row>
    <row r="28" spans="1:34">
      <c r="B28" s="218">
        <v>70</v>
      </c>
      <c r="C28" s="220" t="s">
        <v>16</v>
      </c>
      <c r="D28" s="224">
        <f t="shared" si="10"/>
        <v>5.951867013131994E-7</v>
      </c>
      <c r="E28" s="190">
        <f t="shared" si="10"/>
        <v>5.9518669914826461E-7</v>
      </c>
      <c r="F28" s="190">
        <f t="shared" si="10"/>
        <v>5.9518669914826461E-7</v>
      </c>
      <c r="G28" s="190">
        <f t="shared" si="10"/>
        <v>5.9518669875968655E-7</v>
      </c>
      <c r="H28" s="190">
        <f t="shared" si="10"/>
        <v>3.7171175458206036E-5</v>
      </c>
      <c r="I28" s="190">
        <f t="shared" si="10"/>
        <v>5.9518669875968655E-7</v>
      </c>
      <c r="J28" s="190">
        <f t="shared" si="10"/>
        <v>5.9518669875968655E-7</v>
      </c>
      <c r="K28" s="190">
        <f t="shared" si="10"/>
        <v>5.9518669875968655E-7</v>
      </c>
      <c r="L28" s="190">
        <f t="shared" si="10"/>
        <v>5.9518669875968655E-7</v>
      </c>
      <c r="M28" s="190">
        <f t="shared" si="10"/>
        <v>5.9518669848213079E-7</v>
      </c>
      <c r="N28" s="190">
        <f t="shared" si="10"/>
        <v>1.418500896188668E-7</v>
      </c>
      <c r="O28" s="190">
        <f t="shared" si="10"/>
        <v>5.9518669875968655E-7</v>
      </c>
      <c r="P28" s="190">
        <f t="shared" si="10"/>
        <v>5.9518669875968655E-7</v>
      </c>
      <c r="Q28" s="230">
        <f t="shared" si="10"/>
        <v>2.0480880885687116E-7</v>
      </c>
      <c r="R28" s="230">
        <f t="shared" si="11"/>
        <v>1.4025617089963305E-7</v>
      </c>
      <c r="S28" s="230">
        <f t="shared" si="11"/>
        <v>6.7462581021526789E-8</v>
      </c>
      <c r="T28" s="230">
        <f t="shared" si="11"/>
        <v>6.7462581021526789E-8</v>
      </c>
      <c r="U28" s="230">
        <f t="shared" si="11"/>
        <v>8.0757144249599109E-8</v>
      </c>
      <c r="V28" s="230">
        <f t="shared" si="12"/>
        <v>8.0757144194087984E-8</v>
      </c>
      <c r="W28" s="230">
        <f t="shared" si="12"/>
        <v>4.7364603295019236E-8</v>
      </c>
      <c r="X28" s="230">
        <f t="shared" si="12"/>
        <v>4.7364603295019236E-8</v>
      </c>
      <c r="Y28" s="235">
        <f t="shared" si="12"/>
        <v>1.6930433999196026E-7</v>
      </c>
      <c r="Z28" s="235">
        <f t="shared" si="12"/>
        <v>5.6470847609180204E-8</v>
      </c>
      <c r="AA28" s="235">
        <f t="shared" si="12"/>
        <v>5.5556841110915311E-7</v>
      </c>
      <c r="AB28" s="235">
        <f t="shared" si="12"/>
        <v>2.0779465398357289E-7</v>
      </c>
      <c r="AC28" s="235">
        <f t="shared" si="12"/>
        <v>5.9943529904682442E-5</v>
      </c>
      <c r="AD28" s="240">
        <f t="shared" si="12"/>
        <v>3.0828402282607192E-3</v>
      </c>
      <c r="AE28" s="240">
        <f t="shared" si="12"/>
        <v>5.9518669848213079E-7</v>
      </c>
      <c r="AF28" s="240">
        <f t="shared" si="12"/>
        <v>5.9518669887070885E-7</v>
      </c>
      <c r="AG28" s="240">
        <f t="shared" si="12"/>
        <v>2.5846999252010505E-7</v>
      </c>
      <c r="AH28" s="240">
        <f t="shared" si="12"/>
        <v>8.0850791984493631E-4</v>
      </c>
    </row>
    <row r="29" spans="1:34">
      <c r="B29" s="218">
        <v>80</v>
      </c>
      <c r="C29" s="220" t="s">
        <v>16</v>
      </c>
      <c r="D29" s="224">
        <f t="shared" si="10"/>
        <v>3.4456973686480818E-5</v>
      </c>
      <c r="E29" s="190">
        <f t="shared" si="10"/>
        <v>3.4456973600494045E-5</v>
      </c>
      <c r="F29" s="190">
        <f t="shared" si="10"/>
        <v>3.4456973600494045E-5</v>
      </c>
      <c r="G29" s="190">
        <f t="shared" si="10"/>
        <v>3.4456973585617057E-5</v>
      </c>
      <c r="H29" s="190">
        <f t="shared" si="10"/>
        <v>5.8436050770549486E-4</v>
      </c>
      <c r="I29" s="190">
        <f t="shared" si="10"/>
        <v>3.4456973585617057E-5</v>
      </c>
      <c r="J29" s="190">
        <f t="shared" si="10"/>
        <v>3.4456973585617057E-5</v>
      </c>
      <c r="K29" s="190">
        <f t="shared" si="10"/>
        <v>3.4456973585617057E-5</v>
      </c>
      <c r="L29" s="190">
        <f t="shared" si="10"/>
        <v>3.4456973585617057E-5</v>
      </c>
      <c r="M29" s="190">
        <f t="shared" si="10"/>
        <v>3.4456973573793181E-5</v>
      </c>
      <c r="N29" s="190">
        <f t="shared" si="10"/>
        <v>9.5293571353849416E-6</v>
      </c>
      <c r="O29" s="190">
        <f t="shared" si="10"/>
        <v>3.4456973585617057E-5</v>
      </c>
      <c r="P29" s="190">
        <f t="shared" si="10"/>
        <v>3.4456973585617057E-5</v>
      </c>
      <c r="Q29" s="230">
        <f t="shared" si="10"/>
        <v>1.1884613672574764E-5</v>
      </c>
      <c r="R29" s="230">
        <f t="shared" si="11"/>
        <v>8.4518260888843955E-6</v>
      </c>
      <c r="S29" s="230">
        <f t="shared" si="11"/>
        <v>4.3601154546268886E-6</v>
      </c>
      <c r="T29" s="230">
        <f t="shared" si="11"/>
        <v>4.3601154546268886E-6</v>
      </c>
      <c r="U29" s="230">
        <f t="shared" si="11"/>
        <v>5.132102310179131E-6</v>
      </c>
      <c r="V29" s="230">
        <f t="shared" si="12"/>
        <v>5.1321023074590855E-6</v>
      </c>
      <c r="W29" s="230">
        <f t="shared" si="12"/>
        <v>3.1623100941735593E-6</v>
      </c>
      <c r="X29" s="230">
        <f t="shared" si="12"/>
        <v>3.1623100941735593E-6</v>
      </c>
      <c r="Y29" s="235">
        <f t="shared" si="12"/>
        <v>1.0013948050224819E-5</v>
      </c>
      <c r="Z29" s="235">
        <f t="shared" si="12"/>
        <v>3.7102471711070177E-6</v>
      </c>
      <c r="AA29" s="235">
        <f t="shared" si="12"/>
        <v>1.9926664166114442E-5</v>
      </c>
      <c r="AB29" s="235">
        <f t="shared" si="12"/>
        <v>8.264598554075242E-6</v>
      </c>
      <c r="AC29" s="235">
        <f t="shared" si="12"/>
        <v>4.6320986967979266E-4</v>
      </c>
      <c r="AD29" s="240">
        <f t="shared" si="12"/>
        <v>8.2501170439635563E-3</v>
      </c>
      <c r="AE29" s="240">
        <f t="shared" si="12"/>
        <v>3.4456973575347494E-5</v>
      </c>
      <c r="AF29" s="240">
        <f t="shared" si="12"/>
        <v>3.4456973589558348E-5</v>
      </c>
      <c r="AG29" s="240">
        <f t="shared" si="12"/>
        <v>1.6349839365936703E-5</v>
      </c>
      <c r="AH29" s="240">
        <f t="shared" si="12"/>
        <v>2.7454438350852368E-3</v>
      </c>
    </row>
    <row r="30" spans="1:34">
      <c r="B30" s="218">
        <v>90</v>
      </c>
      <c r="C30" s="220" t="s">
        <v>16</v>
      </c>
      <c r="D30" s="224">
        <f t="shared" si="10"/>
        <v>6.3851690379035364E-4</v>
      </c>
      <c r="E30" s="190">
        <f t="shared" si="10"/>
        <v>6.3851690272070938E-4</v>
      </c>
      <c r="F30" s="190">
        <f t="shared" si="10"/>
        <v>6.3851690272070938E-4</v>
      </c>
      <c r="G30" s="190">
        <f t="shared" si="10"/>
        <v>6.3851690253557958E-4</v>
      </c>
      <c r="H30" s="190">
        <f t="shared" si="10"/>
        <v>4.3023043351329568E-3</v>
      </c>
      <c r="I30" s="190">
        <f t="shared" si="10"/>
        <v>6.3851690253557958E-4</v>
      </c>
      <c r="J30" s="190">
        <f t="shared" si="10"/>
        <v>6.3851690253557958E-4</v>
      </c>
      <c r="K30" s="190">
        <f t="shared" si="10"/>
        <v>6.3851690253557958E-4</v>
      </c>
      <c r="L30" s="190">
        <f t="shared" si="10"/>
        <v>6.3851690253557958E-4</v>
      </c>
      <c r="M30" s="190">
        <f t="shared" si="10"/>
        <v>6.3851690238853065E-4</v>
      </c>
      <c r="N30" s="190">
        <f t="shared" si="10"/>
        <v>2.0427664515471064E-4</v>
      </c>
      <c r="O30" s="190">
        <f t="shared" si="10"/>
        <v>6.3851690253557958E-4</v>
      </c>
      <c r="P30" s="190">
        <f t="shared" si="10"/>
        <v>6.3851690253557958E-4</v>
      </c>
      <c r="Q30" s="230">
        <f t="shared" si="10"/>
        <v>2.3041309723631501E-4</v>
      </c>
      <c r="R30" s="230">
        <f t="shared" si="11"/>
        <v>1.6991155463386143E-4</v>
      </c>
      <c r="S30" s="230">
        <f t="shared" si="11"/>
        <v>9.3755483192403663E-5</v>
      </c>
      <c r="T30" s="230">
        <f t="shared" si="11"/>
        <v>9.3755483192403663E-5</v>
      </c>
      <c r="U30" s="230">
        <f t="shared" si="11"/>
        <v>1.0858163579618994E-4</v>
      </c>
      <c r="V30" s="230">
        <f t="shared" si="12"/>
        <v>1.0858163575555582E-4</v>
      </c>
      <c r="W30" s="230">
        <f t="shared" si="12"/>
        <v>7.0157544070470479E-5</v>
      </c>
      <c r="X30" s="230">
        <f t="shared" si="12"/>
        <v>7.0157544070470479E-5</v>
      </c>
      <c r="Y30" s="235">
        <f t="shared" si="12"/>
        <v>1.9774368963443309E-4</v>
      </c>
      <c r="Z30" s="235">
        <f t="shared" si="12"/>
        <v>8.105304819100434E-5</v>
      </c>
      <c r="AA30" s="235">
        <f t="shared" si="12"/>
        <v>2.7921163590655112E-4</v>
      </c>
      <c r="AB30" s="235">
        <f t="shared" si="12"/>
        <v>1.2716350151137368E-4</v>
      </c>
      <c r="AC30" s="235">
        <f t="shared" si="12"/>
        <v>2.1658420104660463E-3</v>
      </c>
      <c r="AD30" s="240">
        <f t="shared" si="12"/>
        <v>1.7617789676237616E-2</v>
      </c>
      <c r="AE30" s="240">
        <f t="shared" si="12"/>
        <v>6.3851690240757087E-4</v>
      </c>
      <c r="AF30" s="240">
        <f t="shared" si="12"/>
        <v>6.3851690258426297E-4</v>
      </c>
      <c r="AG30" s="240">
        <f t="shared" si="12"/>
        <v>3.3041675428907569E-4</v>
      </c>
      <c r="AH30" s="240">
        <f t="shared" si="12"/>
        <v>7.0378559006589727E-3</v>
      </c>
    </row>
    <row r="31" spans="1:34">
      <c r="B31" s="218">
        <v>100</v>
      </c>
      <c r="C31" s="220" t="s">
        <v>16</v>
      </c>
      <c r="D31" s="224">
        <f t="shared" si="10"/>
        <v>5.3589073593219285E-3</v>
      </c>
      <c r="E31" s="190">
        <f t="shared" si="10"/>
        <v>5.3589073534724974E-3</v>
      </c>
      <c r="F31" s="190">
        <f t="shared" si="10"/>
        <v>5.3589073534724974E-3</v>
      </c>
      <c r="G31" s="190">
        <f t="shared" si="10"/>
        <v>5.358907352459974E-3</v>
      </c>
      <c r="H31" s="190">
        <f t="shared" si="10"/>
        <v>1.8697622395325242E-2</v>
      </c>
      <c r="I31" s="190">
        <f t="shared" si="10"/>
        <v>5.358907352459974E-3</v>
      </c>
      <c r="J31" s="190">
        <f t="shared" si="10"/>
        <v>5.358907352459974E-3</v>
      </c>
      <c r="K31" s="190">
        <f t="shared" si="10"/>
        <v>5.358907352459974E-3</v>
      </c>
      <c r="L31" s="190">
        <f t="shared" si="10"/>
        <v>5.358907352459974E-3</v>
      </c>
      <c r="M31" s="190">
        <f t="shared" si="10"/>
        <v>5.3589073516559504E-3</v>
      </c>
      <c r="N31" s="190">
        <f t="shared" si="10"/>
        <v>1.975896265035193E-3</v>
      </c>
      <c r="O31" s="190">
        <f t="shared" si="10"/>
        <v>5.358907352459974E-3</v>
      </c>
      <c r="P31" s="190">
        <f t="shared" si="10"/>
        <v>5.358907352459974E-3</v>
      </c>
      <c r="Q31" s="230">
        <f t="shared" si="10"/>
        <v>2.0810162735266924E-3</v>
      </c>
      <c r="R31" s="230">
        <f t="shared" si="11"/>
        <v>1.5891231667576886E-3</v>
      </c>
      <c r="S31" s="230">
        <f t="shared" si="11"/>
        <v>9.3562417254255948E-4</v>
      </c>
      <c r="T31" s="230">
        <f t="shared" si="11"/>
        <v>9.3562417254255948E-4</v>
      </c>
      <c r="U31" s="230">
        <f t="shared" si="11"/>
        <v>1.066779861604916E-3</v>
      </c>
      <c r="V31" s="230">
        <f t="shared" si="12"/>
        <v>1.0667798613230863E-3</v>
      </c>
      <c r="W31" s="230">
        <f t="shared" si="12"/>
        <v>7.2155711421612034E-4</v>
      </c>
      <c r="X31" s="230">
        <f t="shared" si="12"/>
        <v>7.2155711421612034E-4</v>
      </c>
      <c r="Y31" s="235">
        <f t="shared" si="12"/>
        <v>1.8178125496430275E-3</v>
      </c>
      <c r="Z31" s="235">
        <f t="shared" si="12"/>
        <v>8.2129353450860487E-4</v>
      </c>
      <c r="AA31" s="235">
        <f t="shared" si="12"/>
        <v>2.0310772473864924E-3</v>
      </c>
      <c r="AB31" s="235">
        <f t="shared" si="12"/>
        <v>1.0082896378976192E-3</v>
      </c>
      <c r="AC31" s="235">
        <f t="shared" si="12"/>
        <v>7.1277924288279402E-3</v>
      </c>
      <c r="AD31" s="240">
        <f t="shared" si="12"/>
        <v>3.2110598357122266E-2</v>
      </c>
      <c r="AE31" s="240">
        <f t="shared" si="12"/>
        <v>5.3589073517602004E-3</v>
      </c>
      <c r="AF31" s="240">
        <f t="shared" si="12"/>
        <v>5.3589073527263728E-3</v>
      </c>
      <c r="AG31" s="240">
        <f t="shared" si="12"/>
        <v>3.0173263998642952E-3</v>
      </c>
      <c r="AH31" s="240">
        <f t="shared" si="12"/>
        <v>1.4812430445276912E-2</v>
      </c>
    </row>
    <row r="32" spans="1:34">
      <c r="B32" s="218">
        <v>110</v>
      </c>
      <c r="C32" s="220" t="s">
        <v>16</v>
      </c>
      <c r="D32" s="224">
        <f t="shared" si="10"/>
        <v>2.5442878195118309E-2</v>
      </c>
      <c r="E32" s="190">
        <f t="shared" si="10"/>
        <v>2.5442878177858452E-2</v>
      </c>
      <c r="F32" s="190">
        <f t="shared" si="10"/>
        <v>2.5442878177858452E-2</v>
      </c>
      <c r="G32" s="190">
        <f t="shared" si="10"/>
        <v>2.5442878174870783E-2</v>
      </c>
      <c r="H32" s="190">
        <f t="shared" si="10"/>
        <v>5.5628828269625619E-2</v>
      </c>
      <c r="I32" s="190">
        <f t="shared" si="10"/>
        <v>2.5442878174870783E-2</v>
      </c>
      <c r="J32" s="190">
        <f t="shared" si="10"/>
        <v>2.5442878174870783E-2</v>
      </c>
      <c r="K32" s="190">
        <f t="shared" si="10"/>
        <v>2.5442878174870783E-2</v>
      </c>
      <c r="L32" s="190">
        <f t="shared" si="10"/>
        <v>2.5442878174870783E-2</v>
      </c>
      <c r="M32" s="190">
        <f t="shared" si="10"/>
        <v>2.5442878172498518E-2</v>
      </c>
      <c r="N32" s="190">
        <f t="shared" si="10"/>
        <v>1.0762224858933132E-2</v>
      </c>
      <c r="O32" s="190">
        <f t="shared" si="10"/>
        <v>2.5442878174870783E-2</v>
      </c>
      <c r="P32" s="190">
        <f t="shared" si="10"/>
        <v>2.5442878174870783E-2</v>
      </c>
      <c r="Q32" s="230">
        <f t="shared" si="10"/>
        <v>1.0828438220294558E-2</v>
      </c>
      <c r="R32" s="230">
        <f t="shared" si="11"/>
        <v>8.551270592461746E-3</v>
      </c>
      <c r="S32" s="230">
        <f t="shared" si="11"/>
        <v>5.359292033222606E-3</v>
      </c>
      <c r="T32" s="230">
        <f t="shared" si="11"/>
        <v>5.359292033222606E-3</v>
      </c>
      <c r="U32" s="230">
        <f t="shared" si="11"/>
        <v>6.0192051635921109E-3</v>
      </c>
      <c r="V32" s="230">
        <f t="shared" si="12"/>
        <v>6.0192051624923812E-3</v>
      </c>
      <c r="W32" s="230">
        <f t="shared" si="12"/>
        <v>4.2550547315997065E-3</v>
      </c>
      <c r="X32" s="230">
        <f t="shared" si="12"/>
        <v>4.2550547315997065E-3</v>
      </c>
      <c r="Y32" s="235">
        <f t="shared" si="12"/>
        <v>9.6209912097880435E-3</v>
      </c>
      <c r="Z32" s="235">
        <f t="shared" si="12"/>
        <v>4.7741156254852988E-3</v>
      </c>
      <c r="AA32" s="235">
        <f t="shared" si="12"/>
        <v>9.1974708255193622E-3</v>
      </c>
      <c r="AB32" s="235">
        <f t="shared" si="12"/>
        <v>4.947126045888206E-3</v>
      </c>
      <c r="AC32" s="235">
        <f t="shared" si="12"/>
        <v>1.8182137036007077E-2</v>
      </c>
      <c r="AD32" s="240">
        <f t="shared" si="12"/>
        <v>5.2144104941769132E-2</v>
      </c>
      <c r="AE32" s="240">
        <f t="shared" si="12"/>
        <v>2.5442878172805994E-2</v>
      </c>
      <c r="AF32" s="240">
        <f t="shared" si="12"/>
        <v>2.5442878175656995E-2</v>
      </c>
      <c r="AG32" s="240">
        <f t="shared" si="12"/>
        <v>1.554293493492964E-2</v>
      </c>
      <c r="AH32" s="240">
        <f t="shared" si="12"/>
        <v>2.7004111288108642E-2</v>
      </c>
    </row>
    <row r="33" spans="2:34">
      <c r="B33" s="218">
        <v>120</v>
      </c>
      <c r="C33" s="220" t="s">
        <v>16</v>
      </c>
      <c r="D33" s="224">
        <f t="shared" si="10"/>
        <v>7.9386885372546123E-2</v>
      </c>
      <c r="E33" s="190">
        <f t="shared" si="10"/>
        <v>7.9386885341501734E-2</v>
      </c>
      <c r="F33" s="190">
        <f t="shared" si="10"/>
        <v>7.9386885341501734E-2</v>
      </c>
      <c r="G33" s="190">
        <f t="shared" si="10"/>
        <v>7.9386885336128032E-2</v>
      </c>
      <c r="H33" s="190">
        <f t="shared" si="10"/>
        <v>0.12518302750359792</v>
      </c>
      <c r="I33" s="190">
        <f t="shared" si="10"/>
        <v>7.9386885336128032E-2</v>
      </c>
      <c r="J33" s="190">
        <f t="shared" si="10"/>
        <v>7.9386885336128032E-2</v>
      </c>
      <c r="K33" s="190">
        <f t="shared" si="10"/>
        <v>7.9386885336128032E-2</v>
      </c>
      <c r="L33" s="190">
        <f t="shared" si="10"/>
        <v>7.9386885336128032E-2</v>
      </c>
      <c r="M33" s="190">
        <f t="shared" si="10"/>
        <v>7.9386885331861223E-2</v>
      </c>
      <c r="N33" s="190">
        <f t="shared" si="10"/>
        <v>3.8304274061968784E-2</v>
      </c>
      <c r="O33" s="190">
        <f t="shared" si="10"/>
        <v>7.9386885336128032E-2</v>
      </c>
      <c r="P33" s="190">
        <f t="shared" si="10"/>
        <v>7.9386885336128032E-2</v>
      </c>
      <c r="Q33" s="230">
        <f t="shared" si="10"/>
        <v>3.74392746939557E-2</v>
      </c>
      <c r="R33" s="230">
        <f t="shared" si="11"/>
        <v>3.0531594116913193E-2</v>
      </c>
      <c r="S33" s="230">
        <f t="shared" si="11"/>
        <v>2.0317289429897963E-2</v>
      </c>
      <c r="T33" s="230">
        <f t="shared" si="11"/>
        <v>2.0317289429897963E-2</v>
      </c>
      <c r="U33" s="230">
        <f t="shared" si="11"/>
        <v>2.249114154650755E-2</v>
      </c>
      <c r="V33" s="230">
        <f t="shared" si="12"/>
        <v>2.2491141543753927E-2</v>
      </c>
      <c r="W33" s="230">
        <f t="shared" si="12"/>
        <v>1.6588676183609319E-2</v>
      </c>
      <c r="X33" s="230">
        <f t="shared" si="12"/>
        <v>1.6588676183609319E-2</v>
      </c>
      <c r="Y33" s="235">
        <f t="shared" si="12"/>
        <v>3.3809734146524877E-2</v>
      </c>
      <c r="Z33" s="235">
        <f t="shared" si="12"/>
        <v>1.83567064300495E-2</v>
      </c>
      <c r="AA33" s="235">
        <f t="shared" si="12"/>
        <v>2.9281636864591124E-2</v>
      </c>
      <c r="AB33" s="235">
        <f t="shared" si="12"/>
        <v>1.6976542889528656E-2</v>
      </c>
      <c r="AC33" s="235">
        <f t="shared" si="12"/>
        <v>3.8343577870162467E-2</v>
      </c>
      <c r="AD33" s="240">
        <f t="shared" si="12"/>
        <v>7.7641972057316488E-2</v>
      </c>
      <c r="AE33" s="240">
        <f t="shared" si="12"/>
        <v>7.938688533241417E-2</v>
      </c>
      <c r="AF33" s="240">
        <f t="shared" si="12"/>
        <v>7.9386885337542012E-2</v>
      </c>
      <c r="AG33" s="240">
        <f t="shared" si="12"/>
        <v>5.2431003033007129E-2</v>
      </c>
      <c r="AH33" s="240">
        <f t="shared" si="12"/>
        <v>4.4197408299292411E-2</v>
      </c>
    </row>
    <row r="34" spans="2:34">
      <c r="B34" s="218">
        <v>130</v>
      </c>
      <c r="C34" s="220" t="s">
        <v>16</v>
      </c>
      <c r="D34" s="224">
        <f t="shared" si="10"/>
        <v>0.1809209999277461</v>
      </c>
      <c r="E34" s="190">
        <f t="shared" si="10"/>
        <v>0.18092099989196903</v>
      </c>
      <c r="F34" s="190">
        <f t="shared" si="10"/>
        <v>0.18092099989196903</v>
      </c>
      <c r="G34" s="190">
        <f t="shared" si="10"/>
        <v>0.18092099988577603</v>
      </c>
      <c r="H34" s="190">
        <f t="shared" si="10"/>
        <v>0.22850308518093035</v>
      </c>
      <c r="I34" s="190">
        <f t="shared" si="10"/>
        <v>0.18092099988577603</v>
      </c>
      <c r="J34" s="190">
        <f t="shared" si="10"/>
        <v>0.18092099988577603</v>
      </c>
      <c r="K34" s="190">
        <f t="shared" si="10"/>
        <v>0.18092099988577603</v>
      </c>
      <c r="L34" s="190">
        <f t="shared" si="10"/>
        <v>0.18092099988577603</v>
      </c>
      <c r="M34" s="190">
        <f t="shared" si="10"/>
        <v>0.18092099988085875</v>
      </c>
      <c r="N34" s="190">
        <f t="shared" si="10"/>
        <v>9.8867027733809718E-2</v>
      </c>
      <c r="O34" s="190">
        <f t="shared" si="10"/>
        <v>0.18092099988577603</v>
      </c>
      <c r="P34" s="190">
        <f t="shared" si="10"/>
        <v>0.18092099988577603</v>
      </c>
      <c r="Q34" s="230">
        <f t="shared" si="10"/>
        <v>9.5040605981446605E-2</v>
      </c>
      <c r="R34" s="230">
        <f t="shared" si="11"/>
        <v>7.9907288107066488E-2</v>
      </c>
      <c r="S34" s="230">
        <f t="shared" si="11"/>
        <v>5.6303139853581978E-2</v>
      </c>
      <c r="T34" s="230">
        <f t="shared" si="11"/>
        <v>5.6303139853581978E-2</v>
      </c>
      <c r="U34" s="230">
        <f t="shared" si="11"/>
        <v>6.1471395458023208E-2</v>
      </c>
      <c r="V34" s="230">
        <f t="shared" si="12"/>
        <v>6.1471395453213076E-2</v>
      </c>
      <c r="W34" s="230">
        <f t="shared" si="12"/>
        <v>4.7217511312165339E-2</v>
      </c>
      <c r="X34" s="230">
        <f t="shared" si="12"/>
        <v>4.7217511312165339E-2</v>
      </c>
      <c r="Y34" s="235">
        <f t="shared" si="12"/>
        <v>8.7161295488052126E-2</v>
      </c>
      <c r="Z34" s="235">
        <f t="shared" si="12"/>
        <v>5.1562873387721156E-2</v>
      </c>
      <c r="AA34" s="235">
        <f t="shared" si="12"/>
        <v>7.1343537616892175E-2</v>
      </c>
      <c r="AB34" s="235">
        <f t="shared" si="12"/>
        <v>4.4371138996775361E-2</v>
      </c>
      <c r="AC34" s="235">
        <f t="shared" si="12"/>
        <v>6.9910350207987082E-2</v>
      </c>
      <c r="AD34" s="240">
        <f t="shared" si="12"/>
        <v>0.10813977430861427</v>
      </c>
      <c r="AE34" s="240">
        <f t="shared" si="12"/>
        <v>0.18092099988149593</v>
      </c>
      <c r="AF34" s="240">
        <f t="shared" si="12"/>
        <v>0.18092099988740562</v>
      </c>
      <c r="AG34" s="240">
        <f t="shared" si="12"/>
        <v>0.12860664897275143</v>
      </c>
      <c r="AH34" s="240">
        <f t="shared" si="12"/>
        <v>6.6575931949185596E-2</v>
      </c>
    </row>
    <row r="35" spans="2:34">
      <c r="B35" s="218">
        <v>140</v>
      </c>
      <c r="C35" s="220" t="s">
        <v>16</v>
      </c>
      <c r="D35" s="224">
        <f t="shared" si="10"/>
        <v>0.32537909871268506</v>
      </c>
      <c r="E35" s="190">
        <f t="shared" si="10"/>
        <v>0.32537909868838849</v>
      </c>
      <c r="F35" s="190">
        <f t="shared" si="10"/>
        <v>0.32537909868838849</v>
      </c>
      <c r="G35" s="190">
        <f t="shared" si="10"/>
        <v>0.32537909868418274</v>
      </c>
      <c r="H35" s="190">
        <f t="shared" si="10"/>
        <v>0.35596499149321681</v>
      </c>
      <c r="I35" s="190">
        <f t="shared" si="10"/>
        <v>0.32537909868418274</v>
      </c>
      <c r="J35" s="190">
        <f t="shared" si="10"/>
        <v>0.32537909868418274</v>
      </c>
      <c r="K35" s="190">
        <f t="shared" si="10"/>
        <v>0.32537909868418274</v>
      </c>
      <c r="L35" s="190">
        <f t="shared" si="10"/>
        <v>0.32537909868418274</v>
      </c>
      <c r="M35" s="190">
        <f t="shared" si="10"/>
        <v>0.3253790986808433</v>
      </c>
      <c r="N35" s="190">
        <f t="shared" si="10"/>
        <v>0.19961396505010914</v>
      </c>
      <c r="O35" s="190">
        <f t="shared" si="10"/>
        <v>0.32537909868418274</v>
      </c>
      <c r="P35" s="190">
        <f t="shared" si="10"/>
        <v>0.32537909868418274</v>
      </c>
      <c r="Q35" s="230">
        <f t="shared" si="10"/>
        <v>0.19044136382349214</v>
      </c>
      <c r="R35" s="230">
        <f t="shared" si="11"/>
        <v>0.1647730596373872</v>
      </c>
      <c r="S35" s="230">
        <f t="shared" si="11"/>
        <v>0.12254242935566871</v>
      </c>
      <c r="T35" s="230">
        <f t="shared" si="11"/>
        <v>0.12254242935566871</v>
      </c>
      <c r="U35" s="230">
        <f t="shared" si="11"/>
        <v>0.13205025905378967</v>
      </c>
      <c r="V35" s="230">
        <f t="shared" si="12"/>
        <v>0.13205025904765549</v>
      </c>
      <c r="W35" s="230">
        <f t="shared" si="12"/>
        <v>0.10541261544989539</v>
      </c>
      <c r="X35" s="230">
        <f t="shared" si="12"/>
        <v>0.10541261544989539</v>
      </c>
      <c r="Y35" s="235">
        <f t="shared" si="12"/>
        <v>0.17719892564623874</v>
      </c>
      <c r="Z35" s="235">
        <f t="shared" si="12"/>
        <v>0.11367493810348307</v>
      </c>
      <c r="AA35" s="235">
        <f t="shared" si="12"/>
        <v>0.14142887245310248</v>
      </c>
      <c r="AB35" s="235">
        <f t="shared" si="12"/>
        <v>9.3920897913566045E-2</v>
      </c>
      <c r="AC35" s="235">
        <f t="shared" si="12"/>
        <v>0.1137971282790602</v>
      </c>
      <c r="AD35" s="240">
        <f t="shared" si="12"/>
        <v>0.14291543365738379</v>
      </c>
      <c r="AE35" s="240">
        <f t="shared" si="12"/>
        <v>0.32537909868127624</v>
      </c>
      <c r="AF35" s="240">
        <f t="shared" si="12"/>
        <v>0.32537909868528953</v>
      </c>
      <c r="AG35" s="240">
        <f t="shared" si="12"/>
        <v>0.24757184063252935</v>
      </c>
      <c r="AH35" s="240">
        <f t="shared" si="12"/>
        <v>9.3954690588661349E-2</v>
      </c>
    </row>
    <row r="36" spans="2:34">
      <c r="B36" s="218">
        <v>150</v>
      </c>
      <c r="C36" s="220" t="s">
        <v>16</v>
      </c>
      <c r="D36" s="224">
        <f t="shared" si="10"/>
        <v>0.48970007630619128</v>
      </c>
      <c r="E36" s="190">
        <f t="shared" si="10"/>
        <v>0.48970007630465651</v>
      </c>
      <c r="F36" s="190">
        <f t="shared" si="10"/>
        <v>0.48970007630465651</v>
      </c>
      <c r="G36" s="190">
        <f t="shared" si="10"/>
        <v>0.48970007630439083</v>
      </c>
      <c r="H36" s="190">
        <f t="shared" si="10"/>
        <v>0.49159825686887021</v>
      </c>
      <c r="I36" s="190">
        <f t="shared" si="10"/>
        <v>0.48970007630439083</v>
      </c>
      <c r="J36" s="190">
        <f t="shared" si="10"/>
        <v>0.48970007630439083</v>
      </c>
      <c r="K36" s="190">
        <f t="shared" si="10"/>
        <v>0.48970007630439083</v>
      </c>
      <c r="L36" s="190">
        <f t="shared" si="10"/>
        <v>0.48970007630439083</v>
      </c>
      <c r="M36" s="190">
        <f t="shared" si="10"/>
        <v>0.48970007630417989</v>
      </c>
      <c r="N36" s="190">
        <f t="shared" si="10"/>
        <v>0.33369322249847544</v>
      </c>
      <c r="O36" s="190">
        <f t="shared" si="10"/>
        <v>0.48970007630439083</v>
      </c>
      <c r="P36" s="190">
        <f t="shared" si="10"/>
        <v>0.48970007630439083</v>
      </c>
      <c r="Q36" s="230">
        <f t="shared" si="10"/>
        <v>0.31801490178015651</v>
      </c>
      <c r="R36" s="230">
        <f t="shared" si="11"/>
        <v>0.28254331729921972</v>
      </c>
      <c r="S36" s="230">
        <f t="shared" si="11"/>
        <v>0.22098150555239879</v>
      </c>
      <c r="T36" s="230">
        <f t="shared" si="11"/>
        <v>0.22098150555239879</v>
      </c>
      <c r="U36" s="230">
        <f t="shared" si="11"/>
        <v>0.2352257515598718</v>
      </c>
      <c r="V36" s="230">
        <f t="shared" si="12"/>
        <v>0.23522575155417172</v>
      </c>
      <c r="W36" s="230">
        <f t="shared" si="12"/>
        <v>0.19468185269953098</v>
      </c>
      <c r="X36" s="230">
        <f t="shared" si="12"/>
        <v>0.19468185269953098</v>
      </c>
      <c r="Y36" s="235">
        <f t="shared" si="12"/>
        <v>0.29988285771329842</v>
      </c>
      <c r="Z36" s="235">
        <f t="shared" si="12"/>
        <v>0.2074736982637623</v>
      </c>
      <c r="AA36" s="235">
        <f t="shared" si="12"/>
        <v>0.23873562924614125</v>
      </c>
      <c r="AB36" s="235">
        <f t="shared" si="12"/>
        <v>0.16849563271112911</v>
      </c>
      <c r="AC36" s="235">
        <f t="shared" si="12"/>
        <v>0.16932797953508336</v>
      </c>
      <c r="AD36" s="240">
        <f t="shared" si="12"/>
        <v>0.18111026474020203</v>
      </c>
      <c r="AE36" s="240">
        <f t="shared" si="12"/>
        <v>0.4897000763042072</v>
      </c>
      <c r="AF36" s="240">
        <f t="shared" si="12"/>
        <v>0.48970007630446077</v>
      </c>
      <c r="AG36" s="240">
        <f t="shared" si="12"/>
        <v>0.39617038072261751</v>
      </c>
      <c r="AH36" s="240">
        <f t="shared" si="12"/>
        <v>0.12585840942402637</v>
      </c>
    </row>
    <row r="37" spans="2:34">
      <c r="B37" s="218">
        <v>160</v>
      </c>
      <c r="C37" s="220" t="s">
        <v>16</v>
      </c>
      <c r="D37" s="224">
        <f t="shared" si="10"/>
        <v>0.64560013396557336</v>
      </c>
      <c r="E37" s="190">
        <f t="shared" si="10"/>
        <v>0.64560013398628435</v>
      </c>
      <c r="F37" s="190">
        <f t="shared" si="10"/>
        <v>0.64560013398628435</v>
      </c>
      <c r="G37" s="190">
        <f t="shared" si="10"/>
        <v>0.64560013398986937</v>
      </c>
      <c r="H37" s="190">
        <f t="shared" si="10"/>
        <v>0.61967618475232444</v>
      </c>
      <c r="I37" s="190">
        <f t="shared" si="10"/>
        <v>0.64560013398986937</v>
      </c>
      <c r="J37" s="190">
        <f t="shared" si="10"/>
        <v>0.64560013398986937</v>
      </c>
      <c r="K37" s="190">
        <f t="shared" si="10"/>
        <v>0.64560013398986937</v>
      </c>
      <c r="L37" s="190">
        <f t="shared" si="10"/>
        <v>0.64560013398986937</v>
      </c>
      <c r="M37" s="190">
        <f t="shared" si="10"/>
        <v>0.64560013399271599</v>
      </c>
      <c r="N37" s="190">
        <f t="shared" si="10"/>
        <v>0.4826003255995916</v>
      </c>
      <c r="O37" s="190">
        <f t="shared" si="10"/>
        <v>0.64560013398986937</v>
      </c>
      <c r="P37" s="190">
        <f t="shared" si="10"/>
        <v>0.64560013398986937</v>
      </c>
      <c r="Q37" s="230">
        <f t="shared" si="10"/>
        <v>0.461449813858958</v>
      </c>
      <c r="R37" s="230">
        <f t="shared" si="11"/>
        <v>0.41995323990690309</v>
      </c>
      <c r="S37" s="230">
        <f t="shared" si="11"/>
        <v>0.34397595284035126</v>
      </c>
      <c r="T37" s="230">
        <f t="shared" si="11"/>
        <v>0.34397595284035126</v>
      </c>
      <c r="U37" s="230">
        <f t="shared" si="11"/>
        <v>0.36203425921595855</v>
      </c>
      <c r="V37" s="230">
        <f t="shared" si="12"/>
        <v>0.36203425921255955</v>
      </c>
      <c r="W37" s="230">
        <f t="shared" si="12"/>
        <v>0.30980833079659981</v>
      </c>
      <c r="X37" s="230">
        <f t="shared" si="12"/>
        <v>0.30980833079659981</v>
      </c>
      <c r="Y37" s="235">
        <f t="shared" si="12"/>
        <v>0.44043383088400934</v>
      </c>
      <c r="Z37" s="235">
        <f t="shared" si="12"/>
        <v>0.32656503960429045</v>
      </c>
      <c r="AA37" s="235">
        <f t="shared" si="12"/>
        <v>0.35529116345121675</v>
      </c>
      <c r="AB37" s="235">
        <f t="shared" si="12"/>
        <v>0.26521621803385276</v>
      </c>
      <c r="AC37" s="235">
        <f t="shared" si="12"/>
        <v>0.23446211271892653</v>
      </c>
      <c r="AD37" s="240">
        <f t="shared" si="12"/>
        <v>0.22182645058818368</v>
      </c>
      <c r="AE37" s="240">
        <f t="shared" si="12"/>
        <v>0.64560013399234684</v>
      </c>
      <c r="AF37" s="240">
        <f t="shared" si="12"/>
        <v>0.64560013398892602</v>
      </c>
      <c r="AG37" s="240">
        <f t="shared" si="12"/>
        <v>0.55103196946359234</v>
      </c>
      <c r="AH37" s="240">
        <f t="shared" si="12"/>
        <v>0.16161471265759997</v>
      </c>
    </row>
    <row r="38" spans="2:34">
      <c r="B38" s="218">
        <v>170</v>
      </c>
      <c r="C38" s="220" t="s">
        <v>16</v>
      </c>
      <c r="D38" s="224">
        <f t="shared" si="10"/>
        <v>0.7730382518215535</v>
      </c>
      <c r="E38" s="190">
        <f t="shared" si="10"/>
        <v>0.77303825185519437</v>
      </c>
      <c r="F38" s="190">
        <f t="shared" si="10"/>
        <v>0.77303825185519437</v>
      </c>
      <c r="G38" s="190">
        <f t="shared" si="10"/>
        <v>0.77303825186101749</v>
      </c>
      <c r="H38" s="190">
        <f t="shared" si="10"/>
        <v>0.72935181797262638</v>
      </c>
      <c r="I38" s="190">
        <f t="shared" si="10"/>
        <v>0.77303825186101749</v>
      </c>
      <c r="J38" s="190">
        <f t="shared" si="10"/>
        <v>0.77303825186101749</v>
      </c>
      <c r="K38" s="190">
        <f t="shared" si="10"/>
        <v>0.77303825186101749</v>
      </c>
      <c r="L38" s="190">
        <f t="shared" si="10"/>
        <v>0.77303825186101749</v>
      </c>
      <c r="M38" s="190">
        <f t="shared" si="10"/>
        <v>0.77303825186564112</v>
      </c>
      <c r="N38" s="190">
        <f t="shared" si="10"/>
        <v>0.6251431345790126</v>
      </c>
      <c r="O38" s="190">
        <f t="shared" si="10"/>
        <v>0.77303825186101749</v>
      </c>
      <c r="P38" s="190">
        <f t="shared" si="10"/>
        <v>0.77303825186101749</v>
      </c>
      <c r="Q38" s="230">
        <f t="shared" si="10"/>
        <v>0.60131920634556879</v>
      </c>
      <c r="R38" s="230">
        <f t="shared" si="10"/>
        <v>0.55900212975662633</v>
      </c>
      <c r="S38" s="230">
        <f t="shared" si="10"/>
        <v>0.47725310937839271</v>
      </c>
      <c r="T38" s="230">
        <f t="shared" ref="T38:AI53" si="13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0.47725310937839271</v>
      </c>
      <c r="U38" s="230">
        <f t="shared" si="13"/>
        <v>0.4972029809993832</v>
      </c>
      <c r="V38" s="230">
        <f t="shared" si="13"/>
        <v>0.49720298099931148</v>
      </c>
      <c r="W38" s="230">
        <f t="shared" si="13"/>
        <v>0.43857192345458412</v>
      </c>
      <c r="X38" s="230">
        <f t="shared" si="13"/>
        <v>0.43857192345458412</v>
      </c>
      <c r="Y38" s="235">
        <f t="shared" si="13"/>
        <v>0.58008685622776857</v>
      </c>
      <c r="Z38" s="235">
        <f t="shared" si="13"/>
        <v>0.4576979547343053</v>
      </c>
      <c r="AA38" s="235">
        <f t="shared" si="13"/>
        <v>0.47898233300029947</v>
      </c>
      <c r="AB38" s="235">
        <f t="shared" si="13"/>
        <v>0.37624882108570257</v>
      </c>
      <c r="AC38" s="235">
        <f t="shared" si="13"/>
        <v>0.30627611000340182</v>
      </c>
      <c r="AD38" s="240">
        <f t="shared" si="13"/>
        <v>0.26419496896935046</v>
      </c>
      <c r="AE38" s="240">
        <f t="shared" si="13"/>
        <v>0.77303825186504194</v>
      </c>
      <c r="AF38" s="240">
        <f t="shared" si="13"/>
        <v>0.77303825185948527</v>
      </c>
      <c r="AG38" s="240">
        <f t="shared" si="13"/>
        <v>0.6901161849962496</v>
      </c>
      <c r="AH38" s="240">
        <f t="shared" si="13"/>
        <v>0.20044305045212049</v>
      </c>
    </row>
    <row r="39" spans="2:34">
      <c r="B39" s="218">
        <v>180</v>
      </c>
      <c r="C39" s="220" t="s">
        <v>16</v>
      </c>
      <c r="D39" s="224">
        <f t="shared" si="10"/>
        <v>0.86508857030519326</v>
      </c>
      <c r="E39" s="190">
        <f t="shared" si="10"/>
        <v>0.86508857034088638</v>
      </c>
      <c r="F39" s="190">
        <f t="shared" si="10"/>
        <v>0.86508857034088638</v>
      </c>
      <c r="G39" s="190">
        <f t="shared" si="10"/>
        <v>0.86508857034706499</v>
      </c>
      <c r="H39" s="190">
        <f t="shared" si="10"/>
        <v>0.81596064401511559</v>
      </c>
      <c r="I39" s="190">
        <f t="shared" si="10"/>
        <v>0.86508857034706499</v>
      </c>
      <c r="J39" s="190">
        <f t="shared" si="10"/>
        <v>0.86508857034706499</v>
      </c>
      <c r="K39" s="190">
        <f t="shared" si="10"/>
        <v>0.86508857034706499</v>
      </c>
      <c r="L39" s="190">
        <f t="shared" si="10"/>
        <v>0.86508857034706499</v>
      </c>
      <c r="M39" s="190">
        <f t="shared" si="10"/>
        <v>0.86508857035197084</v>
      </c>
      <c r="N39" s="190">
        <f t="shared" si="10"/>
        <v>0.74575492950249311</v>
      </c>
      <c r="O39" s="190">
        <f t="shared" si="10"/>
        <v>0.86508857034706499</v>
      </c>
      <c r="P39" s="190">
        <f t="shared" si="10"/>
        <v>0.86508857034706499</v>
      </c>
      <c r="Q39" s="230">
        <f t="shared" si="10"/>
        <v>0.72250682314611514</v>
      </c>
      <c r="R39" s="230">
        <f t="shared" si="10"/>
        <v>0.68402171210707374</v>
      </c>
      <c r="S39" s="230">
        <f t="shared" si="10"/>
        <v>0.60556678233014694</v>
      </c>
      <c r="T39" s="230">
        <f t="shared" si="13"/>
        <v>0.60556678233014694</v>
      </c>
      <c r="U39" s="230">
        <f t="shared" si="13"/>
        <v>0.62521614717739593</v>
      </c>
      <c r="V39" s="230">
        <f t="shared" si="13"/>
        <v>0.62521614718050456</v>
      </c>
      <c r="W39" s="230">
        <f t="shared" si="13"/>
        <v>0.5665249665622063</v>
      </c>
      <c r="X39" s="230">
        <f t="shared" si="13"/>
        <v>0.5665249665622063</v>
      </c>
      <c r="Y39" s="235">
        <f t="shared" si="13"/>
        <v>0.70337783074735449</v>
      </c>
      <c r="Z39" s="235">
        <f t="shared" si="13"/>
        <v>0.58598612423894081</v>
      </c>
      <c r="AA39" s="235">
        <f t="shared" si="13"/>
        <v>0.59770311755395633</v>
      </c>
      <c r="AB39" s="235">
        <f t="shared" si="13"/>
        <v>0.49144002512955548</v>
      </c>
      <c r="AC39" s="235">
        <f t="shared" si="13"/>
        <v>0.38150934256644681</v>
      </c>
      <c r="AD39" s="240">
        <f t="shared" si="13"/>
        <v>0.30742018427198015</v>
      </c>
      <c r="AE39" s="240">
        <f t="shared" si="13"/>
        <v>0.86508857035133502</v>
      </c>
      <c r="AF39" s="240">
        <f t="shared" si="13"/>
        <v>0.86508857034543929</v>
      </c>
      <c r="AG39" s="240">
        <f t="shared" si="13"/>
        <v>0.80051628058288715</v>
      </c>
      <c r="AH39" s="240">
        <f t="shared" si="13"/>
        <v>0.24152788974479103</v>
      </c>
    </row>
    <row r="40" spans="2:34">
      <c r="B40" s="218">
        <v>190</v>
      </c>
      <c r="C40" s="220" t="s">
        <v>16</v>
      </c>
      <c r="D40" s="224">
        <f t="shared" si="10"/>
        <v>0.92502390558926539</v>
      </c>
      <c r="E40" s="190">
        <f t="shared" si="10"/>
        <v>0.92502390561963355</v>
      </c>
      <c r="F40" s="190">
        <f t="shared" si="10"/>
        <v>0.92502390561963355</v>
      </c>
      <c r="G40" s="190">
        <f t="shared" si="10"/>
        <v>0.92502390562489023</v>
      </c>
      <c r="H40" s="190">
        <f t="shared" si="10"/>
        <v>0.87986918945491865</v>
      </c>
      <c r="I40" s="190">
        <f t="shared" si="10"/>
        <v>0.92502390562489023</v>
      </c>
      <c r="J40" s="190">
        <f t="shared" si="10"/>
        <v>0.92502390562489023</v>
      </c>
      <c r="K40" s="190">
        <f t="shared" si="10"/>
        <v>0.92502390562489023</v>
      </c>
      <c r="L40" s="190">
        <f t="shared" si="10"/>
        <v>0.92502390562489023</v>
      </c>
      <c r="M40" s="190">
        <f t="shared" si="10"/>
        <v>0.92502390562906411</v>
      </c>
      <c r="N40" s="190">
        <f t="shared" si="10"/>
        <v>0.83777426046160819</v>
      </c>
      <c r="O40" s="190">
        <f t="shared" si="10"/>
        <v>0.92502390562489023</v>
      </c>
      <c r="P40" s="190">
        <f t="shared" si="10"/>
        <v>0.92502390562489023</v>
      </c>
      <c r="Q40" s="230">
        <f t="shared" si="10"/>
        <v>0.8175974982908143</v>
      </c>
      <c r="R40" s="230">
        <f t="shared" si="10"/>
        <v>0.78581665423558444</v>
      </c>
      <c r="S40" s="230">
        <f t="shared" si="10"/>
        <v>0.71743697463879674</v>
      </c>
      <c r="T40" s="230">
        <f t="shared" si="13"/>
        <v>0.71743697463879674</v>
      </c>
      <c r="U40" s="230">
        <f t="shared" si="13"/>
        <v>0.7350056191012132</v>
      </c>
      <c r="V40" s="230">
        <f t="shared" si="13"/>
        <v>0.7350056191064972</v>
      </c>
      <c r="W40" s="230">
        <f t="shared" si="13"/>
        <v>0.68166477957446758</v>
      </c>
      <c r="X40" s="230">
        <f t="shared" si="13"/>
        <v>0.68166477957446758</v>
      </c>
      <c r="Y40" s="235">
        <f t="shared" si="13"/>
        <v>0.80194973231534372</v>
      </c>
      <c r="Z40" s="235">
        <f t="shared" si="13"/>
        <v>0.69963949175496498</v>
      </c>
      <c r="AA40" s="235">
        <f t="shared" si="13"/>
        <v>0.70245411624676868</v>
      </c>
      <c r="AB40" s="235">
        <f t="shared" si="13"/>
        <v>0.60122421302817131</v>
      </c>
      <c r="AC40" s="235">
        <f t="shared" si="13"/>
        <v>0.45703117701382212</v>
      </c>
      <c r="AD40" s="240">
        <f t="shared" si="13"/>
        <v>0.35080400385776728</v>
      </c>
      <c r="AE40" s="240">
        <f t="shared" si="13"/>
        <v>0.9250239056285231</v>
      </c>
      <c r="AF40" s="240">
        <f t="shared" si="13"/>
        <v>0.925023905623507</v>
      </c>
      <c r="AG40" s="240">
        <f t="shared" si="13"/>
        <v>0.87952211762630694</v>
      </c>
      <c r="AH40" s="240">
        <f t="shared" si="13"/>
        <v>0.28407444075799121</v>
      </c>
    </row>
    <row r="41" spans="2:34">
      <c r="B41" s="218">
        <v>200</v>
      </c>
      <c r="C41" s="220" t="s">
        <v>16</v>
      </c>
      <c r="D41" s="224">
        <f t="shared" si="10"/>
        <v>0.96076628985013224</v>
      </c>
      <c r="E41" s="190">
        <f t="shared" si="10"/>
        <v>0.96076628987238044</v>
      </c>
      <c r="F41" s="190">
        <f t="shared" si="10"/>
        <v>0.96076628987238044</v>
      </c>
      <c r="G41" s="190">
        <f t="shared" si="10"/>
        <v>0.96076628987623147</v>
      </c>
      <c r="H41" s="190">
        <f t="shared" si="10"/>
        <v>0.92440033218764883</v>
      </c>
      <c r="I41" s="190">
        <f t="shared" si="10"/>
        <v>0.96076628987623147</v>
      </c>
      <c r="J41" s="190">
        <f t="shared" si="10"/>
        <v>0.96076628987623147</v>
      </c>
      <c r="K41" s="190">
        <f t="shared" si="10"/>
        <v>0.96076628987623147</v>
      </c>
      <c r="L41" s="190">
        <f t="shared" si="10"/>
        <v>0.96076628987623147</v>
      </c>
      <c r="M41" s="190">
        <f t="shared" si="10"/>
        <v>0.96076628987928947</v>
      </c>
      <c r="N41" s="190">
        <f t="shared" ref="N41:AC60" si="14">IF((N$2-(SQRT((N$9/N$15)^2+4*N$16*N$14))*$B41) &lt; 0, 0.5*EXP(((N$9/N$15)*N$2)/(2*N$14))*(EXP(-(N$2*(SQRT((N$9/N$15)^2+4*N$16*N$14)))/(2*N$14))*(2-ERFC(-(N$2-(SQRT((N$9/N$15)^2+4*N$16*N$14))*$B41)/(2*SQRT(N$14*$B41))))),0.5*EXP(((N$9/N$15)*N$2)/(2*N$14))*(EXP(-(N$2*(SQRT((N$9/N$15)^2+4*N$16*N$14)))/(2*N$14))*ERFC((N$2-(SQRT((N$9/N$15)^2+4*N$16*N$14))*$B41)/(2*SQRT(N$14*$B41)))))</f>
        <v>0.90208831569051773</v>
      </c>
      <c r="O41" s="190">
        <f t="shared" si="14"/>
        <v>0.96076628987623147</v>
      </c>
      <c r="P41" s="190">
        <f t="shared" si="14"/>
        <v>0.96076628987623147</v>
      </c>
      <c r="Q41" s="230">
        <f t="shared" si="14"/>
        <v>0.88620467984747242</v>
      </c>
      <c r="R41" s="230">
        <f t="shared" si="14"/>
        <v>0.86202803046082166</v>
      </c>
      <c r="S41" s="230">
        <f t="shared" si="14"/>
        <v>0.80711569468203315</v>
      </c>
      <c r="T41" s="230">
        <f t="shared" si="14"/>
        <v>0.80711569468203315</v>
      </c>
      <c r="U41" s="230">
        <f t="shared" si="14"/>
        <v>0.82158280573604237</v>
      </c>
      <c r="V41" s="230">
        <f t="shared" si="14"/>
        <v>0.82158280574221865</v>
      </c>
      <c r="W41" s="230">
        <f t="shared" si="14"/>
        <v>0.7769285249468596</v>
      </c>
      <c r="X41" s="230">
        <f t="shared" si="14"/>
        <v>0.7769285249468596</v>
      </c>
      <c r="Y41" s="235">
        <f t="shared" si="14"/>
        <v>0.87441395442462777</v>
      </c>
      <c r="Z41" s="235">
        <f t="shared" si="14"/>
        <v>0.79221762602652424</v>
      </c>
      <c r="AA41" s="235">
        <f t="shared" si="14"/>
        <v>0.78852659394048674</v>
      </c>
      <c r="AB41" s="235">
        <f t="shared" si="14"/>
        <v>0.69860795888727112</v>
      </c>
      <c r="AC41" s="235">
        <f t="shared" si="14"/>
        <v>0.53016283650042695</v>
      </c>
      <c r="AD41" s="240">
        <f t="shared" si="13"/>
        <v>0.39375578342765383</v>
      </c>
      <c r="AE41" s="240">
        <f t="shared" si="13"/>
        <v>0.9607662898788929</v>
      </c>
      <c r="AF41" s="240">
        <f t="shared" si="13"/>
        <v>0.96076628987521817</v>
      </c>
      <c r="AG41" s="240">
        <f t="shared" si="13"/>
        <v>0.93131258027980213</v>
      </c>
      <c r="AH41" s="240">
        <f t="shared" si="13"/>
        <v>0.32734660122214532</v>
      </c>
    </row>
    <row r="42" spans="2:34">
      <c r="B42" s="218">
        <v>210</v>
      </c>
      <c r="C42" s="220" t="s">
        <v>16</v>
      </c>
      <c r="D42" s="224">
        <f t="shared" ref="D42:P61" si="15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0.9805410524724999</v>
      </c>
      <c r="E42" s="190">
        <f t="shared" si="15"/>
        <v>0.98054105248705969</v>
      </c>
      <c r="F42" s="190">
        <f t="shared" si="15"/>
        <v>0.98054105248705969</v>
      </c>
      <c r="G42" s="190">
        <f t="shared" si="15"/>
        <v>0.9805410524895799</v>
      </c>
      <c r="H42" s="190">
        <f t="shared" si="15"/>
        <v>0.95394982469148581</v>
      </c>
      <c r="I42" s="190">
        <f t="shared" si="15"/>
        <v>0.9805410524895799</v>
      </c>
      <c r="J42" s="190">
        <f t="shared" si="15"/>
        <v>0.9805410524895799</v>
      </c>
      <c r="K42" s="190">
        <f t="shared" si="15"/>
        <v>0.9805410524895799</v>
      </c>
      <c r="L42" s="190">
        <f t="shared" si="15"/>
        <v>0.9805410524895799</v>
      </c>
      <c r="M42" s="190">
        <f t="shared" si="15"/>
        <v>0.98054105249158108</v>
      </c>
      <c r="N42" s="190">
        <f t="shared" si="15"/>
        <v>0.94379817778248232</v>
      </c>
      <c r="O42" s="190">
        <f t="shared" si="15"/>
        <v>0.9805410524895799</v>
      </c>
      <c r="P42" s="190">
        <f t="shared" si="15"/>
        <v>0.9805410524895799</v>
      </c>
      <c r="Q42" s="230">
        <f t="shared" si="14"/>
        <v>0.93228233312909492</v>
      </c>
      <c r="R42" s="230">
        <f t="shared" si="14"/>
        <v>0.91514064733893585</v>
      </c>
      <c r="S42" s="230">
        <f t="shared" si="14"/>
        <v>0.87403240927871861</v>
      </c>
      <c r="T42" s="230">
        <f t="shared" si="14"/>
        <v>0.87403240927871861</v>
      </c>
      <c r="U42" s="230">
        <f t="shared" si="14"/>
        <v>0.88513336555166255</v>
      </c>
      <c r="V42" s="230">
        <f t="shared" si="14"/>
        <v>0.88513336555764599</v>
      </c>
      <c r="W42" s="230">
        <f t="shared" si="14"/>
        <v>0.85029438723371686</v>
      </c>
      <c r="X42" s="230">
        <f t="shared" si="14"/>
        <v>0.85029438723371686</v>
      </c>
      <c r="Y42" s="235">
        <f t="shared" si="14"/>
        <v>0.92400246218573989</v>
      </c>
      <c r="Z42" s="235">
        <f t="shared" si="14"/>
        <v>0.86241188160694782</v>
      </c>
      <c r="AA42" s="235">
        <f t="shared" si="14"/>
        <v>0.85508258425954609</v>
      </c>
      <c r="AB42" s="235">
        <f t="shared" si="14"/>
        <v>0.77986056678726667</v>
      </c>
      <c r="AC42" s="235">
        <f t="shared" si="14"/>
        <v>0.59884521984413086</v>
      </c>
      <c r="AD42" s="240">
        <f t="shared" si="13"/>
        <v>0.43579240862219482</v>
      </c>
      <c r="AE42" s="240">
        <f t="shared" si="13"/>
        <v>0.98054105249132162</v>
      </c>
      <c r="AF42" s="240">
        <f t="shared" si="13"/>
        <v>0.98054105248891665</v>
      </c>
      <c r="AG42" s="240">
        <f t="shared" si="13"/>
        <v>0.96281274252439586</v>
      </c>
      <c r="AH42" s="240">
        <f t="shared" si="13"/>
        <v>0.37069002203324253</v>
      </c>
    </row>
    <row r="43" spans="2:34">
      <c r="B43" s="218">
        <v>220</v>
      </c>
      <c r="C43" s="220" t="s">
        <v>16</v>
      </c>
      <c r="D43" s="224">
        <f t="shared" si="15"/>
        <v>0.99079807453368141</v>
      </c>
      <c r="E43" s="190">
        <f t="shared" si="15"/>
        <v>0.99079807454238933</v>
      </c>
      <c r="F43" s="190">
        <f t="shared" si="15"/>
        <v>0.99079807454238933</v>
      </c>
      <c r="G43" s="190">
        <f t="shared" si="15"/>
        <v>0.99079807454389668</v>
      </c>
      <c r="H43" s="190">
        <f t="shared" si="15"/>
        <v>0.9727520772048045</v>
      </c>
      <c r="I43" s="190">
        <f t="shared" si="15"/>
        <v>0.99079807454389668</v>
      </c>
      <c r="J43" s="190">
        <f t="shared" si="15"/>
        <v>0.99079807454389668</v>
      </c>
      <c r="K43" s="190">
        <f t="shared" si="15"/>
        <v>0.99079807454389668</v>
      </c>
      <c r="L43" s="190">
        <f t="shared" si="15"/>
        <v>0.99079807454389668</v>
      </c>
      <c r="M43" s="190">
        <f t="shared" si="15"/>
        <v>0.9907980745450935</v>
      </c>
      <c r="N43" s="190">
        <f t="shared" si="15"/>
        <v>0.96916219598031339</v>
      </c>
      <c r="O43" s="190">
        <f t="shared" si="15"/>
        <v>0.99079807454389668</v>
      </c>
      <c r="P43" s="190">
        <f t="shared" si="15"/>
        <v>0.99079807454389668</v>
      </c>
      <c r="Q43" s="230">
        <f t="shared" si="14"/>
        <v>0.961379506356702</v>
      </c>
      <c r="R43" s="230">
        <f t="shared" si="14"/>
        <v>0.94994303021894622</v>
      </c>
      <c r="S43" s="230">
        <f t="shared" si="14"/>
        <v>0.92097918734425788</v>
      </c>
      <c r="T43" s="230">
        <f t="shared" si="14"/>
        <v>0.92097918734425788</v>
      </c>
      <c r="U43" s="230">
        <f t="shared" si="14"/>
        <v>0.92899288129786173</v>
      </c>
      <c r="V43" s="230">
        <f t="shared" si="14"/>
        <v>0.92899288130298197</v>
      </c>
      <c r="W43" s="230">
        <f t="shared" si="14"/>
        <v>0.90341726343239648</v>
      </c>
      <c r="X43" s="230">
        <f t="shared" si="14"/>
        <v>0.90341726343239648</v>
      </c>
      <c r="Y43" s="235">
        <f t="shared" si="14"/>
        <v>0.95590864015108978</v>
      </c>
      <c r="Z43" s="235">
        <f t="shared" si="14"/>
        <v>0.91245206137554669</v>
      </c>
      <c r="AA43" s="235">
        <f t="shared" si="14"/>
        <v>0.90392892874099684</v>
      </c>
      <c r="AB43" s="235">
        <f t="shared" si="14"/>
        <v>0.84417720325060197</v>
      </c>
      <c r="AC43" s="235">
        <f t="shared" si="14"/>
        <v>0.66167866394879649</v>
      </c>
      <c r="AD43" s="240">
        <f t="shared" si="13"/>
        <v>0.47653220019247516</v>
      </c>
      <c r="AE43" s="240">
        <f t="shared" si="13"/>
        <v>0.9907980745449384</v>
      </c>
      <c r="AF43" s="240">
        <f t="shared" si="13"/>
        <v>0.99079807454350011</v>
      </c>
      <c r="AG43" s="240">
        <f t="shared" si="13"/>
        <v>0.98077648572871168</v>
      </c>
      <c r="AH43" s="240">
        <f t="shared" si="13"/>
        <v>0.41354349138925711</v>
      </c>
    </row>
    <row r="44" spans="2:34">
      <c r="B44" s="218">
        <v>230</v>
      </c>
      <c r="C44" s="220" t="s">
        <v>16</v>
      </c>
      <c r="D44" s="224">
        <f t="shared" si="15"/>
        <v>0.99582919498060385</v>
      </c>
      <c r="E44" s="190">
        <f t="shared" si="15"/>
        <v>0.99582919498543965</v>
      </c>
      <c r="F44" s="190">
        <f t="shared" si="15"/>
        <v>0.99582919498543965</v>
      </c>
      <c r="G44" s="190">
        <f t="shared" si="15"/>
        <v>0.99582919498627653</v>
      </c>
      <c r="H44" s="190">
        <f t="shared" si="15"/>
        <v>0.98428935697317643</v>
      </c>
      <c r="I44" s="190">
        <f t="shared" si="15"/>
        <v>0.99582919498627653</v>
      </c>
      <c r="J44" s="190">
        <f t="shared" si="15"/>
        <v>0.99582919498627653</v>
      </c>
      <c r="K44" s="190">
        <f t="shared" si="15"/>
        <v>0.99582919498627653</v>
      </c>
      <c r="L44" s="190">
        <f t="shared" si="15"/>
        <v>0.99582919498627653</v>
      </c>
      <c r="M44" s="190">
        <f t="shared" si="15"/>
        <v>0.99582919498694122</v>
      </c>
      <c r="N44" s="190">
        <f t="shared" si="15"/>
        <v>0.98374986646753171</v>
      </c>
      <c r="O44" s="190">
        <f t="shared" si="15"/>
        <v>0.99582919498627653</v>
      </c>
      <c r="P44" s="190">
        <f t="shared" si="15"/>
        <v>0.99582919498627653</v>
      </c>
      <c r="Q44" s="230">
        <f t="shared" si="14"/>
        <v>0.97879902835874955</v>
      </c>
      <c r="R44" s="230">
        <f t="shared" si="14"/>
        <v>0.97156228405409839</v>
      </c>
      <c r="S44" s="230">
        <f t="shared" si="14"/>
        <v>0.95220301741288738</v>
      </c>
      <c r="T44" s="230">
        <f t="shared" si="14"/>
        <v>0.95220301741288738</v>
      </c>
      <c r="U44" s="230">
        <f t="shared" si="14"/>
        <v>0.95768878028740734</v>
      </c>
      <c r="V44" s="230">
        <f t="shared" si="14"/>
        <v>0.9576887802914027</v>
      </c>
      <c r="W44" s="230">
        <f t="shared" si="14"/>
        <v>0.93988202635205109</v>
      </c>
      <c r="X44" s="230">
        <f t="shared" si="14"/>
        <v>0.93988202635205109</v>
      </c>
      <c r="Y44" s="235">
        <f t="shared" si="14"/>
        <v>0.97537080443151081</v>
      </c>
      <c r="Z44" s="235">
        <f t="shared" si="14"/>
        <v>0.94626961823649436</v>
      </c>
      <c r="AA44" s="235">
        <f t="shared" si="14"/>
        <v>0.93819330642701693</v>
      </c>
      <c r="AB44" s="235">
        <f t="shared" si="14"/>
        <v>0.89282002119457426</v>
      </c>
      <c r="AC44" s="235">
        <f t="shared" si="14"/>
        <v>0.71787391153139712</v>
      </c>
      <c r="AD44" s="240">
        <f t="shared" si="13"/>
        <v>0.51568530525647849</v>
      </c>
      <c r="AE44" s="240">
        <f t="shared" si="13"/>
        <v>0.99582919498685518</v>
      </c>
      <c r="AF44" s="240">
        <f t="shared" si="13"/>
        <v>0.99582919498605649</v>
      </c>
      <c r="AG44" s="240">
        <f t="shared" si="13"/>
        <v>0.99046476916183079</v>
      </c>
      <c r="AH44" s="240">
        <f t="shared" si="13"/>
        <v>0.455441732882643</v>
      </c>
    </row>
    <row r="45" spans="2:34">
      <c r="B45" s="218">
        <v>240</v>
      </c>
      <c r="C45" s="220" t="s">
        <v>16</v>
      </c>
      <c r="D45" s="224">
        <f t="shared" si="15"/>
        <v>0.99817967761774407</v>
      </c>
      <c r="E45" s="190">
        <f t="shared" si="15"/>
        <v>0.99817967762026683</v>
      </c>
      <c r="F45" s="190">
        <f t="shared" si="15"/>
        <v>0.99817967762026683</v>
      </c>
      <c r="G45" s="190">
        <f t="shared" si="15"/>
        <v>0.99817967762070337</v>
      </c>
      <c r="H45" s="190">
        <f t="shared" si="15"/>
        <v>0.99114851116597713</v>
      </c>
      <c r="I45" s="190">
        <f t="shared" si="15"/>
        <v>0.99817967762070337</v>
      </c>
      <c r="J45" s="190">
        <f t="shared" si="15"/>
        <v>0.99817967762070337</v>
      </c>
      <c r="K45" s="190">
        <f t="shared" si="15"/>
        <v>0.99817967762070337</v>
      </c>
      <c r="L45" s="190">
        <f t="shared" si="15"/>
        <v>0.99817967762070337</v>
      </c>
      <c r="M45" s="190">
        <f t="shared" si="15"/>
        <v>0.9981796776210502</v>
      </c>
      <c r="N45" s="190">
        <f t="shared" si="15"/>
        <v>0.99174176487487953</v>
      </c>
      <c r="O45" s="190">
        <f t="shared" si="15"/>
        <v>0.99817967762070337</v>
      </c>
      <c r="P45" s="190">
        <f t="shared" si="15"/>
        <v>0.99817967762070337</v>
      </c>
      <c r="Q45" s="230">
        <f t="shared" si="14"/>
        <v>0.98875361112608229</v>
      </c>
      <c r="R45" s="230">
        <f t="shared" si="14"/>
        <v>0.98438172809995506</v>
      </c>
      <c r="S45" s="230">
        <f t="shared" si="14"/>
        <v>0.97202535743171636</v>
      </c>
      <c r="T45" s="230">
        <f t="shared" si="14"/>
        <v>0.97202535743171636</v>
      </c>
      <c r="U45" s="230">
        <f t="shared" si="14"/>
        <v>0.97560995656345373</v>
      </c>
      <c r="V45" s="230">
        <f t="shared" si="14"/>
        <v>0.97560995656635152</v>
      </c>
      <c r="W45" s="230">
        <f t="shared" si="14"/>
        <v>0.96377383181473586</v>
      </c>
      <c r="X45" s="230">
        <f t="shared" si="14"/>
        <v>0.96377383181473586</v>
      </c>
      <c r="Y45" s="235">
        <f t="shared" si="14"/>
        <v>0.98670281310330754</v>
      </c>
      <c r="Z45" s="235">
        <f t="shared" si="14"/>
        <v>0.96808444995335985</v>
      </c>
      <c r="AA45" s="235">
        <f t="shared" si="14"/>
        <v>0.96130063834098378</v>
      </c>
      <c r="AB45" s="235">
        <f t="shared" si="14"/>
        <v>0.9281764719439648</v>
      </c>
      <c r="AC45" s="235">
        <f t="shared" si="14"/>
        <v>0.76715280551409659</v>
      </c>
      <c r="AD45" s="240">
        <f t="shared" si="13"/>
        <v>0.55304244800526714</v>
      </c>
      <c r="AE45" s="240">
        <f t="shared" si="13"/>
        <v>0.99817967762100512</v>
      </c>
      <c r="AF45" s="240">
        <f t="shared" si="13"/>
        <v>0.99817967762058868</v>
      </c>
      <c r="AG45" s="240">
        <f t="shared" si="13"/>
        <v>0.99544183929977614</v>
      </c>
      <c r="AH45" s="240">
        <f t="shared" si="13"/>
        <v>0.4960123039844882</v>
      </c>
    </row>
    <row r="46" spans="2:34">
      <c r="B46" s="218">
        <v>250</v>
      </c>
      <c r="C46" s="220" t="s">
        <v>16</v>
      </c>
      <c r="D46" s="224">
        <f t="shared" si="15"/>
        <v>0.99923189790266453</v>
      </c>
      <c r="E46" s="190">
        <f t="shared" si="15"/>
        <v>0.99923189790391187</v>
      </c>
      <c r="F46" s="190">
        <f t="shared" si="15"/>
        <v>0.99923189790391187</v>
      </c>
      <c r="G46" s="190">
        <f t="shared" si="15"/>
        <v>0.9992318979041277</v>
      </c>
      <c r="H46" s="190">
        <f t="shared" si="15"/>
        <v>0.9951150944430458</v>
      </c>
      <c r="I46" s="190">
        <f t="shared" si="15"/>
        <v>0.9992318979041277</v>
      </c>
      <c r="J46" s="190">
        <f t="shared" si="15"/>
        <v>0.9992318979041277</v>
      </c>
      <c r="K46" s="190">
        <f t="shared" si="15"/>
        <v>0.9992318979041277</v>
      </c>
      <c r="L46" s="190">
        <f t="shared" si="15"/>
        <v>0.9992318979041277</v>
      </c>
      <c r="M46" s="190">
        <f t="shared" si="15"/>
        <v>0.99923189790429923</v>
      </c>
      <c r="N46" s="190">
        <f t="shared" si="15"/>
        <v>0.99593753622293313</v>
      </c>
      <c r="O46" s="190">
        <f t="shared" si="15"/>
        <v>0.9992318979041277</v>
      </c>
      <c r="P46" s="190">
        <f t="shared" si="15"/>
        <v>0.9992318979041277</v>
      </c>
      <c r="Q46" s="230">
        <f t="shared" si="14"/>
        <v>0.99421500408729713</v>
      </c>
      <c r="R46" s="230">
        <f t="shared" si="14"/>
        <v>0.99167944814740028</v>
      </c>
      <c r="S46" s="230">
        <f t="shared" si="14"/>
        <v>0.98410641639550545</v>
      </c>
      <c r="T46" s="230">
        <f t="shared" si="14"/>
        <v>0.98410641639550545</v>
      </c>
      <c r="U46" s="230">
        <f t="shared" si="14"/>
        <v>0.98635471032308375</v>
      </c>
      <c r="V46" s="230">
        <f t="shared" si="14"/>
        <v>0.98635471032506317</v>
      </c>
      <c r="W46" s="230">
        <f t="shared" si="14"/>
        <v>0.97880187220730719</v>
      </c>
      <c r="X46" s="230">
        <f t="shared" si="14"/>
        <v>0.97880187220730719</v>
      </c>
      <c r="Y46" s="235">
        <f t="shared" si="14"/>
        <v>0.99303733500375402</v>
      </c>
      <c r="Z46" s="235">
        <f t="shared" si="14"/>
        <v>0.98159400887068682</v>
      </c>
      <c r="AA46" s="235">
        <f t="shared" si="14"/>
        <v>0.97635524525343953</v>
      </c>
      <c r="AB46" s="235">
        <f t="shared" si="14"/>
        <v>0.95299685171038295</v>
      </c>
      <c r="AC46" s="235">
        <f t="shared" si="14"/>
        <v>0.8096295465150336</v>
      </c>
      <c r="AD46" s="240">
        <f t="shared" si="13"/>
        <v>0.58846328858335151</v>
      </c>
      <c r="AE46" s="240">
        <f t="shared" si="13"/>
        <v>0.99923189790427702</v>
      </c>
      <c r="AF46" s="240">
        <f t="shared" si="13"/>
        <v>0.99923189790407119</v>
      </c>
      <c r="AG46" s="240">
        <f t="shared" si="13"/>
        <v>0.99789192872032584</v>
      </c>
      <c r="AH46" s="240">
        <f t="shared" si="13"/>
        <v>0.53496875294088053</v>
      </c>
    </row>
    <row r="47" spans="2:34">
      <c r="B47" s="218">
        <v>260</v>
      </c>
      <c r="C47" s="220" t="s">
        <v>16</v>
      </c>
      <c r="D47" s="224">
        <f t="shared" si="15"/>
        <v>0.99968553983000774</v>
      </c>
      <c r="E47" s="190">
        <f t="shared" si="15"/>
        <v>0.99968553983059694</v>
      </c>
      <c r="F47" s="190">
        <f t="shared" si="15"/>
        <v>0.99968553983059694</v>
      </c>
      <c r="G47" s="190">
        <f t="shared" si="15"/>
        <v>0.99968553983069874</v>
      </c>
      <c r="H47" s="190">
        <f t="shared" si="15"/>
        <v>0.99735370234659637</v>
      </c>
      <c r="I47" s="190">
        <f t="shared" si="15"/>
        <v>0.99968553983069874</v>
      </c>
      <c r="J47" s="190">
        <f t="shared" si="15"/>
        <v>0.99968553983069874</v>
      </c>
      <c r="K47" s="190">
        <f t="shared" si="15"/>
        <v>0.99968553983069874</v>
      </c>
      <c r="L47" s="190">
        <f t="shared" si="15"/>
        <v>0.99968553983069874</v>
      </c>
      <c r="M47" s="190">
        <f t="shared" si="15"/>
        <v>0.99968553983077979</v>
      </c>
      <c r="N47" s="190">
        <f t="shared" si="15"/>
        <v>0.99805914759176895</v>
      </c>
      <c r="O47" s="190">
        <f t="shared" si="15"/>
        <v>0.99968553983069874</v>
      </c>
      <c r="P47" s="190">
        <f t="shared" si="15"/>
        <v>0.99968553983069874</v>
      </c>
      <c r="Q47" s="230">
        <f t="shared" si="14"/>
        <v>0.9971055406183108</v>
      </c>
      <c r="R47" s="230">
        <f t="shared" si="14"/>
        <v>0.99568715745085978</v>
      </c>
      <c r="S47" s="230">
        <f t="shared" si="14"/>
        <v>0.99120937273906462</v>
      </c>
      <c r="T47" s="230">
        <f t="shared" si="14"/>
        <v>0.99120937273906462</v>
      </c>
      <c r="U47" s="230">
        <f t="shared" si="14"/>
        <v>0.99256929445138431</v>
      </c>
      <c r="V47" s="230">
        <f t="shared" si="14"/>
        <v>0.99256929445266984</v>
      </c>
      <c r="W47" s="230">
        <f t="shared" si="14"/>
        <v>0.98792064044575911</v>
      </c>
      <c r="X47" s="230">
        <f t="shared" si="14"/>
        <v>0.98792064044575911</v>
      </c>
      <c r="Y47" s="235">
        <f t="shared" si="14"/>
        <v>0.99645330374919916</v>
      </c>
      <c r="Z47" s="235">
        <f t="shared" si="14"/>
        <v>0.98966473637049646</v>
      </c>
      <c r="AA47" s="235">
        <f t="shared" si="14"/>
        <v>0.98586972852003696</v>
      </c>
      <c r="AB47" s="235">
        <f t="shared" si="14"/>
        <v>0.96989487031816102</v>
      </c>
      <c r="AC47" s="235">
        <f t="shared" si="14"/>
        <v>0.84569351007040905</v>
      </c>
      <c r="AD47" s="240">
        <f t="shared" si="13"/>
        <v>0.62186517605829583</v>
      </c>
      <c r="AE47" s="240">
        <f t="shared" si="13"/>
        <v>0.99968553983076924</v>
      </c>
      <c r="AF47" s="240">
        <f t="shared" si="13"/>
        <v>0.99968553983067199</v>
      </c>
      <c r="AG47" s="240">
        <f t="shared" si="13"/>
        <v>0.99905355873606461</v>
      </c>
      <c r="AH47" s="240">
        <f t="shared" si="13"/>
        <v>0.57210166541940422</v>
      </c>
    </row>
    <row r="48" spans="2:34">
      <c r="B48" s="218">
        <v>270</v>
      </c>
      <c r="C48" s="220" t="s">
        <v>16</v>
      </c>
      <c r="D48" s="224">
        <f t="shared" si="15"/>
        <v>0.99987470621034313</v>
      </c>
      <c r="E48" s="190">
        <f t="shared" si="15"/>
        <v>0.99987470621061014</v>
      </c>
      <c r="F48" s="190">
        <f t="shared" si="15"/>
        <v>0.99987470621061014</v>
      </c>
      <c r="G48" s="190">
        <f t="shared" si="15"/>
        <v>0.99987470621065622</v>
      </c>
      <c r="H48" s="190">
        <f t="shared" si="15"/>
        <v>0.9985901428409667</v>
      </c>
      <c r="I48" s="190">
        <f t="shared" si="15"/>
        <v>0.99987470621065622</v>
      </c>
      <c r="J48" s="190">
        <f t="shared" si="15"/>
        <v>0.99987470621065622</v>
      </c>
      <c r="K48" s="190">
        <f t="shared" si="15"/>
        <v>0.99987470621065622</v>
      </c>
      <c r="L48" s="190">
        <f t="shared" si="15"/>
        <v>0.99987470621065622</v>
      </c>
      <c r="M48" s="190">
        <f t="shared" si="15"/>
        <v>0.99987470621069297</v>
      </c>
      <c r="N48" s="190">
        <f t="shared" si="15"/>
        <v>0.99909685520090963</v>
      </c>
      <c r="O48" s="190">
        <f t="shared" si="15"/>
        <v>0.99987470621065622</v>
      </c>
      <c r="P48" s="190">
        <f t="shared" si="15"/>
        <v>0.99987470621065622</v>
      </c>
      <c r="Q48" s="230">
        <f t="shared" si="14"/>
        <v>0.99858748605993508</v>
      </c>
      <c r="R48" s="230">
        <f t="shared" si="14"/>
        <v>0.99781912492414981</v>
      </c>
      <c r="S48" s="230">
        <f t="shared" si="14"/>
        <v>0.9952545924827958</v>
      </c>
      <c r="T48" s="230">
        <f t="shared" si="14"/>
        <v>0.9952545924827958</v>
      </c>
      <c r="U48" s="230">
        <f t="shared" si="14"/>
        <v>0.99605104939885114</v>
      </c>
      <c r="V48" s="230">
        <f t="shared" si="14"/>
        <v>0.99605104939965061</v>
      </c>
      <c r="W48" s="230">
        <f t="shared" si="14"/>
        <v>0.99328028404482627</v>
      </c>
      <c r="X48" s="230">
        <f t="shared" si="14"/>
        <v>0.99328028404482627</v>
      </c>
      <c r="Y48" s="235">
        <f t="shared" si="14"/>
        <v>0.99823769770264881</v>
      </c>
      <c r="Z48" s="235">
        <f t="shared" si="14"/>
        <v>0.9943351080692896</v>
      </c>
      <c r="AA48" s="235">
        <f t="shared" si="14"/>
        <v>0.99172316204501709</v>
      </c>
      <c r="AB48" s="235">
        <f t="shared" si="14"/>
        <v>0.98109122462433729</v>
      </c>
      <c r="AC48" s="235">
        <f t="shared" si="14"/>
        <v>0.87590696199394746</v>
      </c>
      <c r="AD48" s="240">
        <f t="shared" si="13"/>
        <v>0.6532127545192703</v>
      </c>
      <c r="AE48" s="240">
        <f t="shared" si="13"/>
        <v>0.99987470621068819</v>
      </c>
      <c r="AF48" s="240">
        <f t="shared" si="13"/>
        <v>0.99987470621064423</v>
      </c>
      <c r="AG48" s="240">
        <f t="shared" si="13"/>
        <v>0.99958627536751143</v>
      </c>
      <c r="AH48" s="240">
        <f t="shared" si="13"/>
        <v>0.60726878521447714</v>
      </c>
    </row>
    <row r="49" spans="2:34">
      <c r="B49" s="218">
        <v>280</v>
      </c>
      <c r="C49" s="220" t="s">
        <v>16</v>
      </c>
      <c r="D49" s="224">
        <f t="shared" si="15"/>
        <v>0.99995128250675225</v>
      </c>
      <c r="E49" s="190">
        <f t="shared" si="15"/>
        <v>0.99995128250686927</v>
      </c>
      <c r="F49" s="190">
        <f t="shared" si="15"/>
        <v>0.99995128250686927</v>
      </c>
      <c r="G49" s="190">
        <f t="shared" si="15"/>
        <v>0.99995128250688936</v>
      </c>
      <c r="H49" s="190">
        <f t="shared" si="15"/>
        <v>0.99926009184679809</v>
      </c>
      <c r="I49" s="190">
        <f t="shared" si="15"/>
        <v>0.99995128250688936</v>
      </c>
      <c r="J49" s="190">
        <f t="shared" si="15"/>
        <v>0.99995128250688936</v>
      </c>
      <c r="K49" s="190">
        <f t="shared" si="15"/>
        <v>0.99995128250688936</v>
      </c>
      <c r="L49" s="190">
        <f t="shared" si="15"/>
        <v>0.99995128250688936</v>
      </c>
      <c r="M49" s="190">
        <f t="shared" si="15"/>
        <v>0.99995128250690535</v>
      </c>
      <c r="N49" s="190">
        <f t="shared" si="15"/>
        <v>0.99958961015482661</v>
      </c>
      <c r="O49" s="190">
        <f t="shared" si="15"/>
        <v>0.99995128250688936</v>
      </c>
      <c r="P49" s="190">
        <f t="shared" si="15"/>
        <v>0.99995128250688936</v>
      </c>
      <c r="Q49" s="230">
        <f t="shared" si="14"/>
        <v>0.99932605067435976</v>
      </c>
      <c r="R49" s="230">
        <f t="shared" si="14"/>
        <v>0.9989215892680412</v>
      </c>
      <c r="S49" s="230">
        <f t="shared" si="14"/>
        <v>0.99749402974326473</v>
      </c>
      <c r="T49" s="230">
        <f t="shared" si="14"/>
        <v>0.99749402974326473</v>
      </c>
      <c r="U49" s="230">
        <f t="shared" si="14"/>
        <v>0.99794722935332314</v>
      </c>
      <c r="V49" s="230">
        <f t="shared" si="14"/>
        <v>0.99794722935380198</v>
      </c>
      <c r="W49" s="230">
        <f t="shared" si="14"/>
        <v>0.99634243500542263</v>
      </c>
      <c r="X49" s="230">
        <f t="shared" si="14"/>
        <v>0.99634243500542263</v>
      </c>
      <c r="Y49" s="235">
        <f t="shared" si="14"/>
        <v>0.99914378232186363</v>
      </c>
      <c r="Z49" s="235">
        <f t="shared" si="14"/>
        <v>0.99696224451906901</v>
      </c>
      <c r="AA49" s="235">
        <f t="shared" si="14"/>
        <v>0.9952390784666062</v>
      </c>
      <c r="AB49" s="235">
        <f t="shared" si="14"/>
        <v>0.98833282040714965</v>
      </c>
      <c r="AC49" s="235">
        <f t="shared" si="14"/>
        <v>0.90092064262047855</v>
      </c>
      <c r="AD49" s="240">
        <f t="shared" si="13"/>
        <v>0.68250865258145865</v>
      </c>
      <c r="AE49" s="240">
        <f t="shared" si="13"/>
        <v>0.99995128250690335</v>
      </c>
      <c r="AF49" s="240">
        <f t="shared" si="13"/>
        <v>0.99995128250688414</v>
      </c>
      <c r="AG49" s="240">
        <f t="shared" si="13"/>
        <v>0.99982344565372117</v>
      </c>
      <c r="AH49" s="240">
        <f t="shared" si="13"/>
        <v>0.64038502477097348</v>
      </c>
    </row>
    <row r="50" spans="2:34">
      <c r="B50" s="218">
        <v>290</v>
      </c>
      <c r="C50" s="220" t="s">
        <v>16</v>
      </c>
      <c r="D50" s="224">
        <f t="shared" si="15"/>
        <v>0.99998147056754283</v>
      </c>
      <c r="E50" s="190">
        <f t="shared" si="15"/>
        <v>0.99998147056759246</v>
      </c>
      <c r="F50" s="190">
        <f t="shared" si="15"/>
        <v>0.99998147056759246</v>
      </c>
      <c r="G50" s="190">
        <f t="shared" si="15"/>
        <v>0.99998147056760089</v>
      </c>
      <c r="H50" s="190">
        <f t="shared" si="15"/>
        <v>0.9996169341931519</v>
      </c>
      <c r="I50" s="190">
        <f t="shared" si="15"/>
        <v>0.99998147056760089</v>
      </c>
      <c r="J50" s="190">
        <f t="shared" si="15"/>
        <v>0.99998147056760089</v>
      </c>
      <c r="K50" s="190">
        <f t="shared" si="15"/>
        <v>0.99998147056760089</v>
      </c>
      <c r="L50" s="190">
        <f t="shared" si="15"/>
        <v>0.99998147056760089</v>
      </c>
      <c r="M50" s="190">
        <f t="shared" si="15"/>
        <v>0.99998147056760767</v>
      </c>
      <c r="N50" s="190">
        <f t="shared" si="15"/>
        <v>0.99981748765362177</v>
      </c>
      <c r="O50" s="190">
        <f t="shared" si="15"/>
        <v>0.99998147056760089</v>
      </c>
      <c r="P50" s="190">
        <f t="shared" si="15"/>
        <v>0.99998147056760089</v>
      </c>
      <c r="Q50" s="230">
        <f t="shared" si="14"/>
        <v>0.99968493697126637</v>
      </c>
      <c r="R50" s="230">
        <f t="shared" si="14"/>
        <v>0.99947743946684786</v>
      </c>
      <c r="S50" s="230">
        <f t="shared" si="14"/>
        <v>0.99870278891592423</v>
      </c>
      <c r="T50" s="230">
        <f t="shared" si="14"/>
        <v>0.99870278891592423</v>
      </c>
      <c r="U50" s="230">
        <f t="shared" si="14"/>
        <v>0.99895408281653364</v>
      </c>
      <c r="V50" s="230">
        <f t="shared" si="14"/>
        <v>0.99895408281681131</v>
      </c>
      <c r="W50" s="230">
        <f t="shared" si="14"/>
        <v>0.99804819823928281</v>
      </c>
      <c r="X50" s="230">
        <f t="shared" si="14"/>
        <v>0.99804819823928281</v>
      </c>
      <c r="Y50" s="235">
        <f t="shared" si="14"/>
        <v>0.99959238044901644</v>
      </c>
      <c r="Z50" s="235">
        <f t="shared" si="14"/>
        <v>0.99840308755877327</v>
      </c>
      <c r="AA50" s="235">
        <f t="shared" si="14"/>
        <v>0.99730626163162794</v>
      </c>
      <c r="AB50" s="235">
        <f t="shared" si="14"/>
        <v>0.99291664216817443</v>
      </c>
      <c r="AC50" s="235">
        <f t="shared" si="14"/>
        <v>0.9214118457724938</v>
      </c>
      <c r="AD50" s="240">
        <f t="shared" si="13"/>
        <v>0.70978534245399194</v>
      </c>
      <c r="AE50" s="240">
        <f t="shared" si="13"/>
        <v>0.99998147056760678</v>
      </c>
      <c r="AF50" s="240">
        <f t="shared" si="13"/>
        <v>0.99998147056759867</v>
      </c>
      <c r="AG50" s="240">
        <f t="shared" si="13"/>
        <v>0.99992627780738241</v>
      </c>
      <c r="AH50" s="240">
        <f t="shared" si="13"/>
        <v>0.67141290063838177</v>
      </c>
    </row>
    <row r="51" spans="2:34">
      <c r="B51" s="218">
        <v>300</v>
      </c>
      <c r="C51" s="220" t="s">
        <v>16</v>
      </c>
      <c r="D51" s="224">
        <f t="shared" si="15"/>
        <v>0.99999309176109852</v>
      </c>
      <c r="E51" s="190">
        <f t="shared" si="15"/>
        <v>0.99999309176111906</v>
      </c>
      <c r="F51" s="190">
        <f t="shared" si="15"/>
        <v>0.99999309176111906</v>
      </c>
      <c r="G51" s="190">
        <f t="shared" si="15"/>
        <v>0.9999930917611225</v>
      </c>
      <c r="H51" s="190">
        <f t="shared" si="15"/>
        <v>0.99980410903619676</v>
      </c>
      <c r="I51" s="190">
        <f t="shared" si="15"/>
        <v>0.9999930917611225</v>
      </c>
      <c r="J51" s="190">
        <f t="shared" si="15"/>
        <v>0.9999930917611225</v>
      </c>
      <c r="K51" s="190">
        <f t="shared" si="15"/>
        <v>0.9999930917611225</v>
      </c>
      <c r="L51" s="190">
        <f t="shared" si="15"/>
        <v>0.9999930917611225</v>
      </c>
      <c r="M51" s="190">
        <f t="shared" si="15"/>
        <v>0.9999930917611255</v>
      </c>
      <c r="N51" s="190">
        <f t="shared" si="15"/>
        <v>0.9999204001296097</v>
      </c>
      <c r="O51" s="190">
        <f t="shared" si="15"/>
        <v>0.9999930917611225</v>
      </c>
      <c r="P51" s="190">
        <f t="shared" si="15"/>
        <v>0.9999930917611225</v>
      </c>
      <c r="Q51" s="230">
        <f t="shared" si="14"/>
        <v>0.99985541499685926</v>
      </c>
      <c r="R51" s="230">
        <f t="shared" si="14"/>
        <v>0.9997514023644124</v>
      </c>
      <c r="S51" s="230">
        <f t="shared" si="14"/>
        <v>0.99934057728561243</v>
      </c>
      <c r="T51" s="230">
        <f t="shared" si="14"/>
        <v>0.99934057728561243</v>
      </c>
      <c r="U51" s="230">
        <f t="shared" si="14"/>
        <v>0.99947670770391062</v>
      </c>
      <c r="V51" s="230">
        <f t="shared" si="14"/>
        <v>0.99947670770406682</v>
      </c>
      <c r="W51" s="230">
        <f t="shared" si="14"/>
        <v>0.99897704646486074</v>
      </c>
      <c r="X51" s="230">
        <f t="shared" si="14"/>
        <v>0.99897704646486074</v>
      </c>
      <c r="Y51" s="235">
        <f t="shared" si="14"/>
        <v>0.9998094945559004</v>
      </c>
      <c r="Z51" s="235">
        <f t="shared" si="14"/>
        <v>0.99917556442833588</v>
      </c>
      <c r="AA51" s="235">
        <f t="shared" si="14"/>
        <v>0.99849857598840541</v>
      </c>
      <c r="AB51" s="235">
        <f t="shared" si="14"/>
        <v>0.99576256976630917</v>
      </c>
      <c r="AC51" s="235">
        <f t="shared" si="14"/>
        <v>0.93804035736787172</v>
      </c>
      <c r="AD51" s="240">
        <f t="shared" si="13"/>
        <v>0.73509815886477814</v>
      </c>
      <c r="AE51" s="240">
        <f t="shared" si="13"/>
        <v>0.99999309176112505</v>
      </c>
      <c r="AF51" s="240">
        <f t="shared" si="13"/>
        <v>0.99999309176112172</v>
      </c>
      <c r="AG51" s="240">
        <f t="shared" si="13"/>
        <v>0.9999698174566799</v>
      </c>
      <c r="AH51" s="240">
        <f t="shared" si="13"/>
        <v>0.70035370562019239</v>
      </c>
    </row>
    <row r="52" spans="2:34">
      <c r="B52" s="218">
        <v>310</v>
      </c>
      <c r="C52" s="220" t="s">
        <v>16</v>
      </c>
      <c r="D52" s="224">
        <f t="shared" si="15"/>
        <v>0.99999747070282041</v>
      </c>
      <c r="E52" s="190">
        <f t="shared" si="15"/>
        <v>0.99999747070282885</v>
      </c>
      <c r="F52" s="190">
        <f t="shared" si="15"/>
        <v>0.99999747070282885</v>
      </c>
      <c r="G52" s="190">
        <f t="shared" si="15"/>
        <v>0.99999747070283029</v>
      </c>
      <c r="H52" s="190">
        <f t="shared" si="15"/>
        <v>0.99990094206608993</v>
      </c>
      <c r="I52" s="190">
        <f t="shared" si="15"/>
        <v>0.99999747070283029</v>
      </c>
      <c r="J52" s="190">
        <f t="shared" si="15"/>
        <v>0.99999747070283029</v>
      </c>
      <c r="K52" s="190">
        <f t="shared" si="15"/>
        <v>0.99999747070283029</v>
      </c>
      <c r="L52" s="190">
        <f t="shared" si="15"/>
        <v>0.99999747070283029</v>
      </c>
      <c r="M52" s="190">
        <f t="shared" si="15"/>
        <v>0.9999974707028314</v>
      </c>
      <c r="N52" s="190">
        <f t="shared" si="15"/>
        <v>0.99996589440684081</v>
      </c>
      <c r="O52" s="190">
        <f t="shared" si="15"/>
        <v>0.99999747070283029</v>
      </c>
      <c r="P52" s="190">
        <f t="shared" si="15"/>
        <v>0.99999747070283029</v>
      </c>
      <c r="Q52" s="230">
        <f t="shared" si="14"/>
        <v>0.99993475738178561</v>
      </c>
      <c r="R52" s="230">
        <f t="shared" si="14"/>
        <v>0.99988369898862217</v>
      </c>
      <c r="S52" s="230">
        <f t="shared" si="14"/>
        <v>0.99967028741750896</v>
      </c>
      <c r="T52" s="230">
        <f t="shared" si="14"/>
        <v>0.99967028741750896</v>
      </c>
      <c r="U52" s="230">
        <f t="shared" si="14"/>
        <v>0.99974249474868215</v>
      </c>
      <c r="V52" s="230">
        <f t="shared" si="14"/>
        <v>0.99974249474876808</v>
      </c>
      <c r="W52" s="230">
        <f t="shared" si="14"/>
        <v>0.99947259648314257</v>
      </c>
      <c r="X52" s="230">
        <f t="shared" si="14"/>
        <v>0.99947259648314257</v>
      </c>
      <c r="Y52" s="235">
        <f t="shared" si="14"/>
        <v>0.99991244845871841</v>
      </c>
      <c r="Z52" s="235">
        <f t="shared" si="14"/>
        <v>0.9995813271893127</v>
      </c>
      <c r="AA52" s="235">
        <f t="shared" si="14"/>
        <v>0.99917451270643176</v>
      </c>
      <c r="AB52" s="235">
        <f t="shared" si="14"/>
        <v>0.99749901645033501</v>
      </c>
      <c r="AC52" s="235">
        <f t="shared" si="14"/>
        <v>0.95142025127808483</v>
      </c>
      <c r="AD52" s="240">
        <f t="shared" si="13"/>
        <v>0.75851939326998519</v>
      </c>
      <c r="AE52" s="240">
        <f t="shared" si="13"/>
        <v>0.99999747070283118</v>
      </c>
      <c r="AF52" s="240">
        <f t="shared" si="13"/>
        <v>0.99999747070282985</v>
      </c>
      <c r="AG52" s="240">
        <f t="shared" si="13"/>
        <v>0.99998786238296433</v>
      </c>
      <c r="AH52" s="240">
        <f t="shared" si="13"/>
        <v>0.72723960508595942</v>
      </c>
    </row>
    <row r="53" spans="2:34">
      <c r="B53" s="218">
        <v>320</v>
      </c>
      <c r="C53" s="220" t="s">
        <v>16</v>
      </c>
      <c r="D53" s="224">
        <f t="shared" si="15"/>
        <v>0.99999908910882906</v>
      </c>
      <c r="E53" s="190">
        <f t="shared" si="15"/>
        <v>0.99999908910883251</v>
      </c>
      <c r="F53" s="190">
        <f t="shared" si="15"/>
        <v>0.99999908910883251</v>
      </c>
      <c r="G53" s="190">
        <f t="shared" si="15"/>
        <v>0.99999908910883295</v>
      </c>
      <c r="H53" s="190">
        <f t="shared" si="15"/>
        <v>0.99995041723150935</v>
      </c>
      <c r="I53" s="190">
        <f t="shared" si="15"/>
        <v>0.99999908910883295</v>
      </c>
      <c r="J53" s="190">
        <f t="shared" si="15"/>
        <v>0.99999908910883295</v>
      </c>
      <c r="K53" s="190">
        <f t="shared" si="15"/>
        <v>0.99999908910883295</v>
      </c>
      <c r="L53" s="190">
        <f t="shared" si="15"/>
        <v>0.99999908910883295</v>
      </c>
      <c r="M53" s="190">
        <f t="shared" si="15"/>
        <v>0.99999908910883328</v>
      </c>
      <c r="N53" s="190">
        <f t="shared" si="15"/>
        <v>0.99998562148060322</v>
      </c>
      <c r="O53" s="190">
        <f t="shared" si="15"/>
        <v>0.99999908910883295</v>
      </c>
      <c r="P53" s="190">
        <f t="shared" si="15"/>
        <v>0.99999908910883295</v>
      </c>
      <c r="Q53" s="230">
        <f t="shared" si="14"/>
        <v>0.99997100872923605</v>
      </c>
      <c r="R53" s="230">
        <f t="shared" si="14"/>
        <v>0.9999464160683027</v>
      </c>
      <c r="S53" s="230">
        <f t="shared" si="14"/>
        <v>0.99983761367633972</v>
      </c>
      <c r="T53" s="230">
        <f t="shared" si="14"/>
        <v>0.99983761367633972</v>
      </c>
      <c r="U53" s="230">
        <f t="shared" si="14"/>
        <v>0.99987518975753342</v>
      </c>
      <c r="V53" s="230">
        <f t="shared" si="14"/>
        <v>0.99987518975757939</v>
      </c>
      <c r="W53" s="230">
        <f t="shared" si="14"/>
        <v>0.99973213667399408</v>
      </c>
      <c r="X53" s="230">
        <f t="shared" si="14"/>
        <v>0.99973213667399408</v>
      </c>
      <c r="Y53" s="235">
        <f t="shared" si="14"/>
        <v>0.99996037528077342</v>
      </c>
      <c r="Z53" s="235">
        <f t="shared" si="14"/>
        <v>0.99979056205991401</v>
      </c>
      <c r="AA53" s="235">
        <f t="shared" si="14"/>
        <v>0.99955178133863998</v>
      </c>
      <c r="AB53" s="235">
        <f t="shared" si="14"/>
        <v>0.9985419882261517</v>
      </c>
      <c r="AC53" s="235">
        <f t="shared" si="14"/>
        <v>0.96210415098918345</v>
      </c>
      <c r="AD53" s="240">
        <f t="shared" si="13"/>
        <v>0.78013339889716571</v>
      </c>
      <c r="AE53" s="240">
        <f t="shared" si="13"/>
        <v>0.99999908910883317</v>
      </c>
      <c r="AF53" s="240">
        <f t="shared" si="13"/>
        <v>0.99999908910883284</v>
      </c>
      <c r="AG53" s="240">
        <f t="shared" si="13"/>
        <v>0.99999519797818892</v>
      </c>
      <c r="AH53" s="240">
        <f t="shared" si="13"/>
        <v>0.75212669496352302</v>
      </c>
    </row>
    <row r="54" spans="2:34">
      <c r="B54" s="218">
        <v>330</v>
      </c>
      <c r="C54" s="220" t="s">
        <v>16</v>
      </c>
      <c r="D54" s="224">
        <f t="shared" si="15"/>
        <v>0.9999996768574676</v>
      </c>
      <c r="E54" s="190">
        <f t="shared" si="15"/>
        <v>0.99999967685746893</v>
      </c>
      <c r="F54" s="190">
        <f t="shared" si="15"/>
        <v>0.99999967685746893</v>
      </c>
      <c r="G54" s="190">
        <f t="shared" si="15"/>
        <v>0.99999967685746904</v>
      </c>
      <c r="H54" s="190">
        <f t="shared" si="15"/>
        <v>0.99997541198093987</v>
      </c>
      <c r="I54" s="190">
        <f t="shared" si="15"/>
        <v>0.99999967685746904</v>
      </c>
      <c r="J54" s="190">
        <f t="shared" si="15"/>
        <v>0.99999967685746904</v>
      </c>
      <c r="K54" s="190">
        <f t="shared" si="15"/>
        <v>0.99999967685746904</v>
      </c>
      <c r="L54" s="190">
        <f t="shared" si="15"/>
        <v>0.99999967685746904</v>
      </c>
      <c r="M54" s="190">
        <f t="shared" si="15"/>
        <v>0.99999967685746927</v>
      </c>
      <c r="N54" s="190">
        <f t="shared" si="15"/>
        <v>0.99999402710595653</v>
      </c>
      <c r="O54" s="190">
        <f t="shared" si="15"/>
        <v>0.99999967685746904</v>
      </c>
      <c r="P54" s="190">
        <f t="shared" si="15"/>
        <v>0.99999967685746904</v>
      </c>
      <c r="Q54" s="230">
        <f t="shared" si="14"/>
        <v>0.99998729702690115</v>
      </c>
      <c r="R54" s="230">
        <f t="shared" si="14"/>
        <v>0.99997565447317738</v>
      </c>
      <c r="S54" s="230">
        <f t="shared" si="14"/>
        <v>0.99992112074770934</v>
      </c>
      <c r="T54" s="230">
        <f t="shared" si="14"/>
        <v>0.99992112074770934</v>
      </c>
      <c r="U54" s="230">
        <f t="shared" si="14"/>
        <v>0.99994033812789551</v>
      </c>
      <c r="V54" s="230">
        <f t="shared" si="14"/>
        <v>0.99994033812791983</v>
      </c>
      <c r="W54" s="230">
        <f t="shared" si="14"/>
        <v>0.99986581081665338</v>
      </c>
      <c r="X54" s="230">
        <f t="shared" si="14"/>
        <v>0.99986581081665338</v>
      </c>
      <c r="Y54" s="235">
        <f t="shared" si="14"/>
        <v>0.99998231576227803</v>
      </c>
      <c r="Z54" s="235">
        <f t="shared" si="14"/>
        <v>0.99989666378793185</v>
      </c>
      <c r="AA54" s="235">
        <f t="shared" si="14"/>
        <v>0.99975939708568484</v>
      </c>
      <c r="AB54" s="235">
        <f t="shared" si="14"/>
        <v>0.99915957482624806</v>
      </c>
      <c r="AC54" s="235">
        <f t="shared" si="14"/>
        <v>0.97057647229333022</v>
      </c>
      <c r="AD54" s="240">
        <f t="shared" ref="AD54:AH67" si="16">IF((AD$2-(SQRT((AD$9/AD$15)^2+4*AD$16*AD$14))*$B54) &lt; 0, 0.5*EXP(((AD$9/AD$15)*AD$2)/(2*AD$14))*(EXP(-(AD$2*(SQRT((AD$9/AD$15)^2+4*AD$16*AD$14)))/(2*AD$14))*(2-ERFC(-(AD$2-(SQRT((AD$9/AD$15)^2+4*AD$16*AD$14))*$B54)/(2*SQRT(AD$14*$B54))))),0.5*EXP(((AD$9/AD$15)*AD$2)/(2*AD$14))*(EXP(-(AD$2*(SQRT((AD$9/AD$15)^2+4*AD$16*AD$14)))/(2*AD$14))*ERFC((AD$2-(SQRT((AD$9/AD$15)^2+4*AD$16*AD$14))*$B54)/(2*SQRT(AD$14*$B54)))))</f>
        <v>0.80003256905691167</v>
      </c>
      <c r="AE54" s="240">
        <f t="shared" si="16"/>
        <v>0.99999967685746916</v>
      </c>
      <c r="AF54" s="240">
        <f t="shared" si="16"/>
        <v>0.99999967685746916</v>
      </c>
      <c r="AG54" s="240">
        <f t="shared" si="16"/>
        <v>0.99999812826827239</v>
      </c>
      <c r="AH54" s="240">
        <f t="shared" si="16"/>
        <v>0.77508904312441873</v>
      </c>
    </row>
    <row r="55" spans="2:34">
      <c r="B55" s="218">
        <v>340</v>
      </c>
      <c r="C55" s="220" t="s">
        <v>16</v>
      </c>
      <c r="D55" s="224">
        <f t="shared" si="15"/>
        <v>0.99999988693184139</v>
      </c>
      <c r="E55" s="190">
        <f t="shared" si="15"/>
        <v>0.99999988693184205</v>
      </c>
      <c r="F55" s="190">
        <f t="shared" si="15"/>
        <v>0.99999988693184205</v>
      </c>
      <c r="G55" s="190">
        <f t="shared" si="15"/>
        <v>0.99999988693184205</v>
      </c>
      <c r="H55" s="190">
        <f t="shared" si="15"/>
        <v>0.9999879104477023</v>
      </c>
      <c r="I55" s="190">
        <f t="shared" si="15"/>
        <v>0.99999988693184205</v>
      </c>
      <c r="J55" s="190">
        <f t="shared" si="15"/>
        <v>0.99999988693184205</v>
      </c>
      <c r="K55" s="190">
        <f t="shared" si="15"/>
        <v>0.99999988693184205</v>
      </c>
      <c r="L55" s="190">
        <f t="shared" si="15"/>
        <v>0.99999988693184205</v>
      </c>
      <c r="M55" s="190">
        <f t="shared" si="15"/>
        <v>0.99999988693184205</v>
      </c>
      <c r="N55" s="190">
        <f t="shared" si="15"/>
        <v>0.99999755218527331</v>
      </c>
      <c r="O55" s="190">
        <f t="shared" si="15"/>
        <v>0.99999988693184205</v>
      </c>
      <c r="P55" s="190">
        <f t="shared" si="15"/>
        <v>0.99999988693184205</v>
      </c>
      <c r="Q55" s="230">
        <f t="shared" si="14"/>
        <v>0.99999450511877763</v>
      </c>
      <c r="R55" s="230">
        <f t="shared" si="14"/>
        <v>0.99998907943093096</v>
      </c>
      <c r="S55" s="230">
        <f t="shared" si="14"/>
        <v>0.99996216673338745</v>
      </c>
      <c r="T55" s="230">
        <f t="shared" si="14"/>
        <v>0.99996216673338745</v>
      </c>
      <c r="U55" s="230">
        <f t="shared" si="14"/>
        <v>0.99997184037728593</v>
      </c>
      <c r="V55" s="230">
        <f t="shared" si="14"/>
        <v>0.99997184037729847</v>
      </c>
      <c r="W55" s="230">
        <f t="shared" si="14"/>
        <v>0.99993361819534643</v>
      </c>
      <c r="X55" s="230">
        <f t="shared" si="14"/>
        <v>0.99993361819534643</v>
      </c>
      <c r="Y55" s="235">
        <f t="shared" si="14"/>
        <v>0.99999220825879465</v>
      </c>
      <c r="Z55" s="235">
        <f t="shared" si="14"/>
        <v>0.99994965433404503</v>
      </c>
      <c r="AA55" s="235">
        <f t="shared" si="14"/>
        <v>0.99987219317426024</v>
      </c>
      <c r="AB55" s="235">
        <f t="shared" si="14"/>
        <v>0.99952056996240479</v>
      </c>
      <c r="AC55" s="235">
        <f t="shared" si="14"/>
        <v>0.97725299408938193</v>
      </c>
      <c r="AD55" s="240">
        <f t="shared" si="16"/>
        <v>0.81831405579190475</v>
      </c>
      <c r="AE55" s="240">
        <f t="shared" si="16"/>
        <v>0.99999988693184205</v>
      </c>
      <c r="AF55" s="240">
        <f t="shared" si="16"/>
        <v>0.99999988693184205</v>
      </c>
      <c r="AG55" s="240">
        <f t="shared" si="16"/>
        <v>0.99999928031875562</v>
      </c>
      <c r="AH55" s="240">
        <f t="shared" si="16"/>
        <v>0.79621364884721335</v>
      </c>
    </row>
    <row r="56" spans="2:34">
      <c r="B56" s="218">
        <v>350</v>
      </c>
      <c r="C56" s="220" t="s">
        <v>16</v>
      </c>
      <c r="D56" s="224">
        <f t="shared" si="15"/>
        <v>0.99999996093369348</v>
      </c>
      <c r="E56" s="190">
        <f t="shared" si="15"/>
        <v>0.99999996093369381</v>
      </c>
      <c r="F56" s="190">
        <f t="shared" si="15"/>
        <v>0.99999996093369381</v>
      </c>
      <c r="G56" s="190">
        <f t="shared" si="15"/>
        <v>0.99999996093369381</v>
      </c>
      <c r="H56" s="190">
        <f t="shared" si="15"/>
        <v>0.99999410210714423</v>
      </c>
      <c r="I56" s="190">
        <f t="shared" si="15"/>
        <v>0.99999996093369381</v>
      </c>
      <c r="J56" s="190">
        <f t="shared" si="15"/>
        <v>0.99999996093369381</v>
      </c>
      <c r="K56" s="190">
        <f t="shared" si="15"/>
        <v>0.99999996093369381</v>
      </c>
      <c r="L56" s="190">
        <f t="shared" si="15"/>
        <v>0.99999996093369381</v>
      </c>
      <c r="M56" s="190">
        <f t="shared" si="15"/>
        <v>0.9999999609336937</v>
      </c>
      <c r="N56" s="190">
        <f t="shared" si="15"/>
        <v>0.99999900921614393</v>
      </c>
      <c r="O56" s="190">
        <f t="shared" si="15"/>
        <v>0.99999996093369381</v>
      </c>
      <c r="P56" s="190">
        <f t="shared" si="15"/>
        <v>0.99999996093369381</v>
      </c>
      <c r="Q56" s="230">
        <f t="shared" si="14"/>
        <v>0.99999765099249005</v>
      </c>
      <c r="R56" s="230">
        <f t="shared" si="14"/>
        <v>0.99999515863911637</v>
      </c>
      <c r="S56" s="230">
        <f t="shared" si="14"/>
        <v>0.99998206384675037</v>
      </c>
      <c r="T56" s="230">
        <f t="shared" si="14"/>
        <v>0.99998206384675037</v>
      </c>
      <c r="U56" s="230">
        <f t="shared" si="14"/>
        <v>0.99998686322350794</v>
      </c>
      <c r="V56" s="230">
        <f t="shared" si="14"/>
        <v>0.99998686322351449</v>
      </c>
      <c r="W56" s="230">
        <f t="shared" si="14"/>
        <v>0.99996753986112052</v>
      </c>
      <c r="X56" s="230">
        <f t="shared" si="14"/>
        <v>0.99996753986112052</v>
      </c>
      <c r="Y56" s="235">
        <f t="shared" si="14"/>
        <v>0.99999660712998639</v>
      </c>
      <c r="Z56" s="235">
        <f t="shared" si="14"/>
        <v>0.99997575463982857</v>
      </c>
      <c r="AA56" s="235">
        <f t="shared" si="14"/>
        <v>0.99993276151220356</v>
      </c>
      <c r="AB56" s="235">
        <f t="shared" si="14"/>
        <v>0.99972910577806129</v>
      </c>
      <c r="AC56" s="235">
        <f t="shared" si="14"/>
        <v>0.98248441502576778</v>
      </c>
      <c r="AD56" s="240">
        <f t="shared" si="16"/>
        <v>0.83507719553526483</v>
      </c>
      <c r="AE56" s="240">
        <f t="shared" si="16"/>
        <v>0.9999999609336937</v>
      </c>
      <c r="AF56" s="240">
        <f t="shared" si="16"/>
        <v>0.99999996093369392</v>
      </c>
      <c r="AG56" s="240">
        <f t="shared" si="16"/>
        <v>0.9999997267227474</v>
      </c>
      <c r="AH56" s="240">
        <f t="shared" si="16"/>
        <v>0.81559622496218775</v>
      </c>
    </row>
    <row r="57" spans="2:34">
      <c r="B57" s="218">
        <v>360</v>
      </c>
      <c r="C57" s="220" t="s">
        <v>16</v>
      </c>
      <c r="D57" s="224">
        <f t="shared" si="15"/>
        <v>0.99999998665787693</v>
      </c>
      <c r="E57" s="190">
        <f t="shared" si="15"/>
        <v>0.99999998665787704</v>
      </c>
      <c r="F57" s="190">
        <f t="shared" si="15"/>
        <v>0.99999998665787704</v>
      </c>
      <c r="G57" s="190">
        <f t="shared" si="15"/>
        <v>0.99999998665787704</v>
      </c>
      <c r="H57" s="190">
        <f t="shared" si="15"/>
        <v>0.99999714334605017</v>
      </c>
      <c r="I57" s="190">
        <f t="shared" si="15"/>
        <v>0.99999998665787704</v>
      </c>
      <c r="J57" s="190">
        <f t="shared" si="15"/>
        <v>0.99999998665787704</v>
      </c>
      <c r="K57" s="190">
        <f t="shared" si="15"/>
        <v>0.99999998665787704</v>
      </c>
      <c r="L57" s="190">
        <f t="shared" si="15"/>
        <v>0.99999998665787704</v>
      </c>
      <c r="M57" s="190">
        <f t="shared" si="15"/>
        <v>0.99999998665787715</v>
      </c>
      <c r="N57" s="190">
        <f t="shared" si="15"/>
        <v>0.99999960352191608</v>
      </c>
      <c r="O57" s="190">
        <f t="shared" si="15"/>
        <v>0.99999998665787704</v>
      </c>
      <c r="P57" s="190">
        <f t="shared" si="15"/>
        <v>0.99999998665787704</v>
      </c>
      <c r="Q57" s="230">
        <f t="shared" si="14"/>
        <v>0.99999900666771913</v>
      </c>
      <c r="R57" s="230">
        <f t="shared" si="14"/>
        <v>0.99999787678731944</v>
      </c>
      <c r="S57" s="230">
        <f t="shared" si="14"/>
        <v>0.99999158739744798</v>
      </c>
      <c r="T57" s="230">
        <f t="shared" si="14"/>
        <v>0.99999158739744798</v>
      </c>
      <c r="U57" s="230">
        <f t="shared" si="14"/>
        <v>0.9999939370262162</v>
      </c>
      <c r="V57" s="230">
        <f t="shared" si="14"/>
        <v>0.99999393702621953</v>
      </c>
      <c r="W57" s="230">
        <f t="shared" si="14"/>
        <v>0.99998429567702563</v>
      </c>
      <c r="X57" s="230">
        <f t="shared" si="14"/>
        <v>0.99998429567702563</v>
      </c>
      <c r="Y57" s="235">
        <f t="shared" si="14"/>
        <v>0.99999853851692522</v>
      </c>
      <c r="Z57" s="235">
        <f t="shared" si="14"/>
        <v>0.9999884481466732</v>
      </c>
      <c r="AA57" s="235">
        <f t="shared" si="14"/>
        <v>0.99996493904490258</v>
      </c>
      <c r="AB57" s="235">
        <f t="shared" si="14"/>
        <v>0.99984827855160385</v>
      </c>
      <c r="AC57" s="235">
        <f t="shared" si="14"/>
        <v>0.98656224130271286</v>
      </c>
      <c r="AD57" s="240">
        <f t="shared" si="16"/>
        <v>0.85042135476057423</v>
      </c>
      <c r="AE57" s="240">
        <f t="shared" si="16"/>
        <v>0.99999998665787693</v>
      </c>
      <c r="AF57" s="240">
        <f t="shared" si="16"/>
        <v>0.99999998665787715</v>
      </c>
      <c r="AG57" s="240">
        <f t="shared" si="16"/>
        <v>0.99999989741784434</v>
      </c>
      <c r="AH57" s="240">
        <f t="shared" si="16"/>
        <v>0.83333777216463023</v>
      </c>
    </row>
    <row r="58" spans="2:34">
      <c r="B58" s="218">
        <v>370</v>
      </c>
      <c r="C58" s="220" t="s">
        <v>16</v>
      </c>
      <c r="D58" s="224">
        <f t="shared" si="15"/>
        <v>0.99999999549176166</v>
      </c>
      <c r="E58" s="190">
        <f t="shared" si="15"/>
        <v>0.99999999549176177</v>
      </c>
      <c r="F58" s="190">
        <f t="shared" si="15"/>
        <v>0.99999999549176177</v>
      </c>
      <c r="G58" s="190">
        <f t="shared" si="15"/>
        <v>0.99999999549176166</v>
      </c>
      <c r="H58" s="190">
        <f t="shared" si="15"/>
        <v>0.99999862551946217</v>
      </c>
      <c r="I58" s="190">
        <f t="shared" si="15"/>
        <v>0.99999999549176166</v>
      </c>
      <c r="J58" s="190">
        <f t="shared" si="15"/>
        <v>0.99999999549176166</v>
      </c>
      <c r="K58" s="190">
        <f t="shared" si="15"/>
        <v>0.99999999549176166</v>
      </c>
      <c r="L58" s="190">
        <f t="shared" si="15"/>
        <v>0.99999999549176166</v>
      </c>
      <c r="M58" s="190">
        <f t="shared" si="15"/>
        <v>0.99999999549176188</v>
      </c>
      <c r="N58" s="190">
        <f t="shared" si="15"/>
        <v>0.99999984300404288</v>
      </c>
      <c r="O58" s="190">
        <f t="shared" si="15"/>
        <v>0.99999999549176166</v>
      </c>
      <c r="P58" s="190">
        <f t="shared" si="15"/>
        <v>0.99999999549176166</v>
      </c>
      <c r="Q58" s="230">
        <f t="shared" si="14"/>
        <v>0.99999958412969381</v>
      </c>
      <c r="R58" s="230">
        <f t="shared" si="14"/>
        <v>0.99999907808690103</v>
      </c>
      <c r="S58" s="230">
        <f t="shared" si="14"/>
        <v>0.99999609304741732</v>
      </c>
      <c r="T58" s="230">
        <f t="shared" si="14"/>
        <v>0.99999609304741732</v>
      </c>
      <c r="U58" s="230">
        <f t="shared" si="14"/>
        <v>0.99999722936077484</v>
      </c>
      <c r="V58" s="230">
        <f t="shared" si="14"/>
        <v>0.99999722936077662</v>
      </c>
      <c r="W58" s="230">
        <f t="shared" si="14"/>
        <v>0.99999247660591806</v>
      </c>
      <c r="X58" s="230">
        <f t="shared" si="14"/>
        <v>0.99999247660591806</v>
      </c>
      <c r="Y58" s="235">
        <f t="shared" si="14"/>
        <v>0.99999937672155781</v>
      </c>
      <c r="Z58" s="235">
        <f t="shared" si="14"/>
        <v>0.99999455007103</v>
      </c>
      <c r="AA58" s="235">
        <f t="shared" si="14"/>
        <v>0.99998186699463387</v>
      </c>
      <c r="AB58" s="235">
        <f t="shared" si="14"/>
        <v>0.99991571316356098</v>
      </c>
      <c r="AC58" s="235">
        <f t="shared" si="14"/>
        <v>0.98972576040899685</v>
      </c>
      <c r="AD58" s="240">
        <f t="shared" si="16"/>
        <v>0.86444476769429746</v>
      </c>
      <c r="AE58" s="240">
        <f t="shared" si="16"/>
        <v>0.99999999549176177</v>
      </c>
      <c r="AF58" s="240">
        <f t="shared" si="16"/>
        <v>0.99999999549176177</v>
      </c>
      <c r="AG58" s="240">
        <f t="shared" si="16"/>
        <v>0.99999996189880647</v>
      </c>
      <c r="AH58" s="240">
        <f t="shared" si="16"/>
        <v>0.84954168306521449</v>
      </c>
    </row>
    <row r="59" spans="2:34">
      <c r="B59" s="218">
        <v>380</v>
      </c>
      <c r="C59" s="220" t="s">
        <v>16</v>
      </c>
      <c r="D59" s="224">
        <f t="shared" si="15"/>
        <v>0.99999999849163446</v>
      </c>
      <c r="E59" s="190">
        <f t="shared" si="15"/>
        <v>0.99999999849163457</v>
      </c>
      <c r="F59" s="190">
        <f t="shared" si="15"/>
        <v>0.99999999849163457</v>
      </c>
      <c r="G59" s="190">
        <f t="shared" si="15"/>
        <v>0.99999999849163446</v>
      </c>
      <c r="H59" s="190">
        <f t="shared" si="15"/>
        <v>0.99999934270360991</v>
      </c>
      <c r="I59" s="190">
        <f t="shared" si="15"/>
        <v>0.99999999849163446</v>
      </c>
      <c r="J59" s="190">
        <f t="shared" si="15"/>
        <v>0.99999999849163446</v>
      </c>
      <c r="K59" s="190">
        <f t="shared" si="15"/>
        <v>0.99999999849163446</v>
      </c>
      <c r="L59" s="190">
        <f t="shared" si="15"/>
        <v>0.99999999849163446</v>
      </c>
      <c r="M59" s="190">
        <f t="shared" si="15"/>
        <v>0.99999999849163446</v>
      </c>
      <c r="N59" s="190">
        <f t="shared" si="15"/>
        <v>0.99999993843454515</v>
      </c>
      <c r="O59" s="190">
        <f t="shared" si="15"/>
        <v>0.99999999849163446</v>
      </c>
      <c r="P59" s="190">
        <f t="shared" si="15"/>
        <v>0.99999999849163446</v>
      </c>
      <c r="Q59" s="230">
        <f t="shared" si="14"/>
        <v>0.99999982749289196</v>
      </c>
      <c r="R59" s="230">
        <f t="shared" si="14"/>
        <v>0.99999960336848892</v>
      </c>
      <c r="S59" s="230">
        <f t="shared" si="14"/>
        <v>0.99999820204705558</v>
      </c>
      <c r="T59" s="230">
        <f t="shared" si="14"/>
        <v>0.99999820204705558</v>
      </c>
      <c r="U59" s="230">
        <f t="shared" si="14"/>
        <v>0.99999874541939515</v>
      </c>
      <c r="V59" s="230">
        <f t="shared" si="14"/>
        <v>0.99999874541939615</v>
      </c>
      <c r="W59" s="230">
        <f t="shared" si="14"/>
        <v>0.99999642844417858</v>
      </c>
      <c r="X59" s="230">
        <f t="shared" si="14"/>
        <v>0.99999642844417858</v>
      </c>
      <c r="Y59" s="235">
        <f t="shared" si="14"/>
        <v>0.9999997366316461</v>
      </c>
      <c r="Z59" s="235">
        <f t="shared" si="14"/>
        <v>0.99999745216864855</v>
      </c>
      <c r="AA59" s="235">
        <f t="shared" si="14"/>
        <v>0.9999906926656863</v>
      </c>
      <c r="AB59" s="235">
        <f t="shared" si="14"/>
        <v>0.999953526780897</v>
      </c>
      <c r="AC59" s="235">
        <f t="shared" si="14"/>
        <v>0.99216929180111557</v>
      </c>
      <c r="AD59" s="240">
        <f t="shared" si="16"/>
        <v>0.8772427201822286</v>
      </c>
      <c r="AE59" s="240">
        <f t="shared" si="16"/>
        <v>0.99999999849163446</v>
      </c>
      <c r="AF59" s="240">
        <f t="shared" si="16"/>
        <v>0.99999999849163457</v>
      </c>
      <c r="AG59" s="240">
        <f t="shared" si="16"/>
        <v>0.99999998598614281</v>
      </c>
      <c r="AH59" s="240">
        <f t="shared" si="16"/>
        <v>0.86431198258557973</v>
      </c>
    </row>
    <row r="60" spans="2:34">
      <c r="B60" s="218">
        <v>390</v>
      </c>
      <c r="C60" s="220" t="s">
        <v>16</v>
      </c>
      <c r="D60" s="224">
        <f t="shared" si="15"/>
        <v>0.99999999949991103</v>
      </c>
      <c r="E60" s="190">
        <f t="shared" si="15"/>
        <v>0.99999999949991114</v>
      </c>
      <c r="F60" s="190">
        <f t="shared" si="15"/>
        <v>0.99999999949991114</v>
      </c>
      <c r="G60" s="190">
        <f t="shared" si="15"/>
        <v>0.99999999949991103</v>
      </c>
      <c r="H60" s="190">
        <f t="shared" si="15"/>
        <v>0.99999968744573553</v>
      </c>
      <c r="I60" s="190">
        <f t="shared" si="15"/>
        <v>0.99999999949991103</v>
      </c>
      <c r="J60" s="190">
        <f t="shared" si="15"/>
        <v>0.99999999949991103</v>
      </c>
      <c r="K60" s="190">
        <f t="shared" si="15"/>
        <v>0.99999999949991103</v>
      </c>
      <c r="L60" s="190">
        <f t="shared" si="15"/>
        <v>0.99999999949991103</v>
      </c>
      <c r="M60" s="190">
        <f t="shared" si="15"/>
        <v>0.99999999949991114</v>
      </c>
      <c r="N60" s="190">
        <f t="shared" si="15"/>
        <v>0.99999997607338986</v>
      </c>
      <c r="O60" s="190">
        <f t="shared" si="15"/>
        <v>0.99999999949991103</v>
      </c>
      <c r="P60" s="190">
        <f t="shared" si="15"/>
        <v>0.99999999949991103</v>
      </c>
      <c r="Q60" s="230">
        <f t="shared" si="14"/>
        <v>0.99999992905171076</v>
      </c>
      <c r="R60" s="230">
        <f t="shared" si="14"/>
        <v>0.99999983080657584</v>
      </c>
      <c r="S60" s="230">
        <f t="shared" si="14"/>
        <v>0.99999917956284501</v>
      </c>
      <c r="T60" s="230">
        <f t="shared" si="14"/>
        <v>0.99999917956284501</v>
      </c>
      <c r="U60" s="230">
        <f t="shared" si="14"/>
        <v>0.99999943670376745</v>
      </c>
      <c r="V60" s="230">
        <f t="shared" ref="V60:AI79" si="17">IF((V$2-(SQRT((V$9/V$15)^2+4*V$16*V$14))*$B60) &lt; 0, 0.5*EXP(((V$9/V$15)*V$2)/(2*V$14))*(EXP(-(V$2*(SQRT((V$9/V$15)^2+4*V$16*V$14)))/(2*V$14))*(2-ERFC(-(V$2-(SQRT((V$9/V$15)^2+4*V$16*V$14))*$B60)/(2*SQRT(V$14*$B60))))),0.5*EXP(((V$9/V$15)*V$2)/(2*V$14))*(EXP(-(V$2*(SQRT((V$9/V$15)^2+4*V$16*V$14)))/(2*V$14))*ERFC((V$2-(SQRT((V$9/V$15)^2+4*V$16*V$14))*$B60)/(2*SQRT(V$14*$B60)))))</f>
        <v>0.99999943670376834</v>
      </c>
      <c r="W60" s="230">
        <f t="shared" si="17"/>
        <v>0.99999831871061517</v>
      </c>
      <c r="X60" s="230">
        <f t="shared" si="17"/>
        <v>0.99999831871061517</v>
      </c>
      <c r="Y60" s="235">
        <f t="shared" si="17"/>
        <v>0.99999988965886233</v>
      </c>
      <c r="Z60" s="235">
        <f t="shared" si="17"/>
        <v>0.99999881890572095</v>
      </c>
      <c r="AA60" s="235">
        <f t="shared" si="17"/>
        <v>0.99999525611881102</v>
      </c>
      <c r="AB60" s="235">
        <f t="shared" si="17"/>
        <v>0.99997455421888903</v>
      </c>
      <c r="AC60" s="235">
        <f t="shared" si="17"/>
        <v>0.99404914791289301</v>
      </c>
      <c r="AD60" s="240">
        <f t="shared" si="16"/>
        <v>0.88890706958340826</v>
      </c>
      <c r="AE60" s="240">
        <f t="shared" si="16"/>
        <v>0.99999999949991103</v>
      </c>
      <c r="AF60" s="240">
        <f t="shared" si="16"/>
        <v>0.99999999949991114</v>
      </c>
      <c r="AG60" s="240">
        <f t="shared" si="16"/>
        <v>0.99999999489203018</v>
      </c>
      <c r="AH60" s="240">
        <f t="shared" si="16"/>
        <v>0.87775091919870141</v>
      </c>
    </row>
    <row r="61" spans="2:34">
      <c r="B61" s="218">
        <v>400</v>
      </c>
      <c r="C61" s="220" t="s">
        <v>16</v>
      </c>
      <c r="D61" s="224">
        <f t="shared" si="15"/>
        <v>0.99999999983559273</v>
      </c>
      <c r="E61" s="190">
        <f t="shared" si="15"/>
        <v>0.99999999983559285</v>
      </c>
      <c r="F61" s="190">
        <f t="shared" si="15"/>
        <v>0.99999999983559285</v>
      </c>
      <c r="G61" s="190">
        <f t="shared" si="15"/>
        <v>0.99999999983559273</v>
      </c>
      <c r="H61" s="190">
        <f t="shared" si="15"/>
        <v>0.99999985215323284</v>
      </c>
      <c r="I61" s="190">
        <f t="shared" si="15"/>
        <v>0.99999999983559273</v>
      </c>
      <c r="J61" s="190">
        <f t="shared" si="15"/>
        <v>0.99999999983559273</v>
      </c>
      <c r="K61" s="190">
        <f t="shared" si="15"/>
        <v>0.99999999983559273</v>
      </c>
      <c r="L61" s="190">
        <f t="shared" ref="L61:AA76" si="18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0.99999999983559273</v>
      </c>
      <c r="M61" s="190">
        <f t="shared" si="18"/>
        <v>0.99999999983559285</v>
      </c>
      <c r="N61" s="190">
        <f t="shared" si="18"/>
        <v>0.99999999077839297</v>
      </c>
      <c r="O61" s="190">
        <f t="shared" si="18"/>
        <v>0.99999999983559273</v>
      </c>
      <c r="P61" s="190">
        <f t="shared" si="18"/>
        <v>0.99999999983559273</v>
      </c>
      <c r="Q61" s="230">
        <f t="shared" si="18"/>
        <v>0.99999997105095551</v>
      </c>
      <c r="R61" s="230">
        <f t="shared" si="18"/>
        <v>0.99999992839411145</v>
      </c>
      <c r="S61" s="230">
        <f t="shared" si="18"/>
        <v>0.9999996285453665</v>
      </c>
      <c r="T61" s="230">
        <f t="shared" si="18"/>
        <v>0.9999996285453665</v>
      </c>
      <c r="U61" s="230">
        <f t="shared" si="18"/>
        <v>0.99999974906437639</v>
      </c>
      <c r="V61" s="230">
        <f t="shared" si="18"/>
        <v>0.99999974906437672</v>
      </c>
      <c r="W61" s="230">
        <f t="shared" si="18"/>
        <v>0.99999921470321029</v>
      </c>
      <c r="X61" s="230">
        <f t="shared" si="18"/>
        <v>0.99999921470321029</v>
      </c>
      <c r="Y61" s="235">
        <f t="shared" si="18"/>
        <v>0.99999995413573306</v>
      </c>
      <c r="Z61" s="235">
        <f t="shared" si="18"/>
        <v>0.99999945675180901</v>
      </c>
      <c r="AA61" s="235">
        <f t="shared" si="18"/>
        <v>0.9999975977626594</v>
      </c>
      <c r="AB61" s="235">
        <f t="shared" si="17"/>
        <v>0.99998615743909869</v>
      </c>
      <c r="AC61" s="235">
        <f t="shared" si="17"/>
        <v>0.9954900321929081</v>
      </c>
      <c r="AD61" s="240">
        <f t="shared" si="16"/>
        <v>0.89952560940593296</v>
      </c>
      <c r="AE61" s="240">
        <f t="shared" si="16"/>
        <v>0.99999999983559273</v>
      </c>
      <c r="AF61" s="240">
        <f t="shared" si="16"/>
        <v>0.99999999983559285</v>
      </c>
      <c r="AG61" s="240">
        <f t="shared" si="16"/>
        <v>0.99999999815371376</v>
      </c>
      <c r="AH61" s="240">
        <f t="shared" si="16"/>
        <v>0.88995809846313545</v>
      </c>
    </row>
    <row r="62" spans="2:34">
      <c r="B62" s="218">
        <v>410</v>
      </c>
      <c r="C62" s="220" t="s">
        <v>16</v>
      </c>
      <c r="D62" s="224">
        <f t="shared" ref="D62:S81" si="19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0.9999999999463719</v>
      </c>
      <c r="E62" s="190">
        <f t="shared" si="19"/>
        <v>0.99999999994637201</v>
      </c>
      <c r="F62" s="190">
        <f t="shared" si="19"/>
        <v>0.99999999994637201</v>
      </c>
      <c r="G62" s="190">
        <f t="shared" si="19"/>
        <v>0.9999999999463719</v>
      </c>
      <c r="H62" s="190">
        <f t="shared" si="19"/>
        <v>0.99999993040401125</v>
      </c>
      <c r="I62" s="190">
        <f t="shared" si="19"/>
        <v>0.9999999999463719</v>
      </c>
      <c r="J62" s="190">
        <f t="shared" si="19"/>
        <v>0.9999999999463719</v>
      </c>
      <c r="K62" s="190">
        <f t="shared" si="19"/>
        <v>0.9999999999463719</v>
      </c>
      <c r="L62" s="190">
        <f t="shared" si="19"/>
        <v>0.9999999999463719</v>
      </c>
      <c r="M62" s="190">
        <f t="shared" si="19"/>
        <v>0.99999999994637201</v>
      </c>
      <c r="N62" s="190">
        <f t="shared" si="19"/>
        <v>0.99999999647326721</v>
      </c>
      <c r="O62" s="190">
        <f t="shared" si="19"/>
        <v>0.9999999999463719</v>
      </c>
      <c r="P62" s="190">
        <f t="shared" si="19"/>
        <v>0.9999999999463719</v>
      </c>
      <c r="Q62" s="230">
        <f t="shared" si="18"/>
        <v>0.99999998827453473</v>
      </c>
      <c r="R62" s="230">
        <f t="shared" si="18"/>
        <v>0.99999996991653739</v>
      </c>
      <c r="S62" s="230">
        <f t="shared" si="18"/>
        <v>0.99999983304411877</v>
      </c>
      <c r="T62" s="230">
        <f t="shared" si="18"/>
        <v>0.99999983304411877</v>
      </c>
      <c r="U62" s="230">
        <f t="shared" si="18"/>
        <v>0.9999998890268984</v>
      </c>
      <c r="V62" s="230">
        <f t="shared" si="18"/>
        <v>0.99999988902689863</v>
      </c>
      <c r="W62" s="230">
        <f t="shared" si="18"/>
        <v>0.99999963585695562</v>
      </c>
      <c r="X62" s="230">
        <f t="shared" si="18"/>
        <v>0.99999963585695562</v>
      </c>
      <c r="Y62" s="235">
        <f t="shared" si="18"/>
        <v>0.9999999810756881</v>
      </c>
      <c r="Z62" s="235">
        <f t="shared" si="18"/>
        <v>0.99999975194205915</v>
      </c>
      <c r="AA62" s="235">
        <f t="shared" si="18"/>
        <v>0.99999879087275489</v>
      </c>
      <c r="AB62" s="235">
        <f t="shared" si="17"/>
        <v>0.99999251481475737</v>
      </c>
      <c r="AC62" s="235">
        <f t="shared" si="17"/>
        <v>0.99659069702118253</v>
      </c>
      <c r="AD62" s="240">
        <f t="shared" si="17"/>
        <v>0.90918155189374639</v>
      </c>
      <c r="AE62" s="240">
        <f t="shared" si="17"/>
        <v>0.9999999999463719</v>
      </c>
      <c r="AF62" s="240">
        <f t="shared" si="17"/>
        <v>0.99999999994637212</v>
      </c>
      <c r="AG62" s="240">
        <f t="shared" si="17"/>
        <v>0.99999999933782746</v>
      </c>
      <c r="AH62" s="240">
        <f t="shared" si="17"/>
        <v>0.90102947740182948</v>
      </c>
    </row>
    <row r="63" spans="2:34">
      <c r="B63" s="218">
        <v>420</v>
      </c>
      <c r="C63" s="220" t="s">
        <v>16</v>
      </c>
      <c r="D63" s="224">
        <f t="shared" si="19"/>
        <v>0.99999999998263389</v>
      </c>
      <c r="E63" s="190">
        <f t="shared" si="19"/>
        <v>0.99999999998263411</v>
      </c>
      <c r="F63" s="190">
        <f t="shared" si="19"/>
        <v>0.99999999998263411</v>
      </c>
      <c r="G63" s="190">
        <f t="shared" si="19"/>
        <v>0.999999999982634</v>
      </c>
      <c r="H63" s="190">
        <f t="shared" si="19"/>
        <v>0.99999996738696084</v>
      </c>
      <c r="I63" s="190">
        <f t="shared" si="19"/>
        <v>0.999999999982634</v>
      </c>
      <c r="J63" s="190">
        <f t="shared" si="19"/>
        <v>0.999999999982634</v>
      </c>
      <c r="K63" s="190">
        <f t="shared" si="19"/>
        <v>0.999999999982634</v>
      </c>
      <c r="L63" s="190">
        <f t="shared" si="19"/>
        <v>0.999999999982634</v>
      </c>
      <c r="M63" s="190">
        <f t="shared" si="19"/>
        <v>0.99999999998263411</v>
      </c>
      <c r="N63" s="190">
        <f t="shared" si="19"/>
        <v>0.99999999866089584</v>
      </c>
      <c r="O63" s="190">
        <f t="shared" si="19"/>
        <v>0.999999999982634</v>
      </c>
      <c r="P63" s="190">
        <f t="shared" si="19"/>
        <v>0.999999999982634</v>
      </c>
      <c r="Q63" s="230">
        <f t="shared" si="18"/>
        <v>0.99999999528313854</v>
      </c>
      <c r="R63" s="230">
        <f t="shared" si="18"/>
        <v>0.99999998744712415</v>
      </c>
      <c r="S63" s="230">
        <f t="shared" si="18"/>
        <v>0.99999992546620509</v>
      </c>
      <c r="T63" s="230">
        <f t="shared" si="18"/>
        <v>0.99999992546620509</v>
      </c>
      <c r="U63" s="230">
        <f t="shared" si="18"/>
        <v>0.99999995125570762</v>
      </c>
      <c r="V63" s="230">
        <f t="shared" si="18"/>
        <v>0.99999995125570806</v>
      </c>
      <c r="W63" s="230">
        <f t="shared" si="18"/>
        <v>0.99999983228346401</v>
      </c>
      <c r="X63" s="230">
        <f t="shared" si="18"/>
        <v>0.99999983228346401</v>
      </c>
      <c r="Y63" s="235">
        <f t="shared" si="18"/>
        <v>0.99999999224472036</v>
      </c>
      <c r="Z63" s="235">
        <f t="shared" si="17"/>
        <v>0.99999988749584601</v>
      </c>
      <c r="AA63" s="235">
        <f t="shared" si="17"/>
        <v>0.99999939482029565</v>
      </c>
      <c r="AB63" s="235">
        <f t="shared" si="17"/>
        <v>0.99999597510736482</v>
      </c>
      <c r="AC63" s="235">
        <f t="shared" si="17"/>
        <v>0.99742883304006291</v>
      </c>
      <c r="AD63" s="240">
        <f t="shared" si="17"/>
        <v>0.91795343859645573</v>
      </c>
      <c r="AE63" s="240">
        <f t="shared" si="17"/>
        <v>0.999999999982634</v>
      </c>
      <c r="AF63" s="240">
        <f t="shared" si="17"/>
        <v>0.99999999998263411</v>
      </c>
      <c r="AG63" s="240">
        <f t="shared" si="17"/>
        <v>0.99999999976422249</v>
      </c>
      <c r="AH63" s="240">
        <f t="shared" si="17"/>
        <v>0.91105657408686125</v>
      </c>
    </row>
    <row r="64" spans="2:34">
      <c r="B64" s="218">
        <v>430</v>
      </c>
      <c r="C64" s="220" t="s">
        <v>16</v>
      </c>
      <c r="D64" s="224">
        <f t="shared" si="19"/>
        <v>0.99999999999441436</v>
      </c>
      <c r="E64" s="190">
        <f t="shared" si="19"/>
        <v>0.99999999999441447</v>
      </c>
      <c r="F64" s="190">
        <f t="shared" si="19"/>
        <v>0.99999999999441447</v>
      </c>
      <c r="G64" s="190">
        <f t="shared" si="19"/>
        <v>0.99999999999441447</v>
      </c>
      <c r="H64" s="190">
        <f t="shared" si="19"/>
        <v>0.999999984781622</v>
      </c>
      <c r="I64" s="190">
        <f t="shared" si="19"/>
        <v>0.99999999999441447</v>
      </c>
      <c r="J64" s="190">
        <f t="shared" si="19"/>
        <v>0.99999999999441447</v>
      </c>
      <c r="K64" s="190">
        <f t="shared" si="19"/>
        <v>0.99999999999441447</v>
      </c>
      <c r="L64" s="190">
        <f t="shared" si="19"/>
        <v>0.99999999999441447</v>
      </c>
      <c r="M64" s="190">
        <f t="shared" si="19"/>
        <v>0.99999999999441447</v>
      </c>
      <c r="N64" s="190">
        <f t="shared" si="19"/>
        <v>0.99999999949493612</v>
      </c>
      <c r="O64" s="190">
        <f t="shared" si="19"/>
        <v>0.99999999999441447</v>
      </c>
      <c r="P64" s="190">
        <f t="shared" si="19"/>
        <v>0.99999999999441447</v>
      </c>
      <c r="Q64" s="230">
        <f t="shared" si="18"/>
        <v>0.99999999811458484</v>
      </c>
      <c r="R64" s="230">
        <f t="shared" si="18"/>
        <v>0.99999999479527735</v>
      </c>
      <c r="S64" s="230">
        <f t="shared" si="18"/>
        <v>0.99999996693558468</v>
      </c>
      <c r="T64" s="230">
        <f t="shared" si="18"/>
        <v>0.99999996693558468</v>
      </c>
      <c r="U64" s="230">
        <f t="shared" si="18"/>
        <v>0.9999999787244146</v>
      </c>
      <c r="V64" s="230">
        <f t="shared" si="18"/>
        <v>0.99999997872441482</v>
      </c>
      <c r="W64" s="230">
        <f t="shared" si="18"/>
        <v>0.99999992323825193</v>
      </c>
      <c r="X64" s="230">
        <f t="shared" si="18"/>
        <v>0.99999992323825193</v>
      </c>
      <c r="Y64" s="235">
        <f t="shared" si="18"/>
        <v>0.99999999684201779</v>
      </c>
      <c r="Z64" s="235">
        <f t="shared" si="17"/>
        <v>0.999999949295728</v>
      </c>
      <c r="AA64" s="235">
        <f t="shared" si="17"/>
        <v>0.99999969868613325</v>
      </c>
      <c r="AB64" s="235">
        <f t="shared" si="17"/>
        <v>0.99999784703935846</v>
      </c>
      <c r="AC64" s="235">
        <f t="shared" si="17"/>
        <v>0.99806520144994215</v>
      </c>
      <c r="AD64" s="240">
        <f t="shared" si="17"/>
        <v>0.92591489502915292</v>
      </c>
      <c r="AE64" s="240">
        <f t="shared" si="17"/>
        <v>0.99999999999441447</v>
      </c>
      <c r="AF64" s="240">
        <f t="shared" si="17"/>
        <v>0.99999999999441458</v>
      </c>
      <c r="AG64" s="240">
        <f t="shared" si="17"/>
        <v>0.99999999991661104</v>
      </c>
      <c r="AH64" s="240">
        <f t="shared" si="17"/>
        <v>0.9201261480371461</v>
      </c>
    </row>
    <row r="65" spans="2:34">
      <c r="B65" s="218">
        <v>440</v>
      </c>
      <c r="C65" s="220" t="s">
        <v>16</v>
      </c>
      <c r="D65" s="224">
        <f t="shared" si="19"/>
        <v>0.99999999999821465</v>
      </c>
      <c r="E65" s="190">
        <f t="shared" si="19"/>
        <v>0.99999999999821476</v>
      </c>
      <c r="F65" s="190">
        <f t="shared" si="19"/>
        <v>0.99999999999821476</v>
      </c>
      <c r="G65" s="190">
        <f t="shared" si="19"/>
        <v>0.99999999999821476</v>
      </c>
      <c r="H65" s="190">
        <f t="shared" si="19"/>
        <v>0.99999999292642605</v>
      </c>
      <c r="I65" s="190">
        <f t="shared" si="19"/>
        <v>0.99999999999821476</v>
      </c>
      <c r="J65" s="190">
        <f t="shared" si="19"/>
        <v>0.99999999999821476</v>
      </c>
      <c r="K65" s="190">
        <f t="shared" si="19"/>
        <v>0.99999999999821476</v>
      </c>
      <c r="L65" s="190">
        <f t="shared" si="19"/>
        <v>0.99999999999821476</v>
      </c>
      <c r="M65" s="190">
        <f t="shared" si="19"/>
        <v>0.99999999999821476</v>
      </c>
      <c r="N65" s="190">
        <f t="shared" si="19"/>
        <v>0.99999999981069421</v>
      </c>
      <c r="O65" s="190">
        <f t="shared" si="19"/>
        <v>0.99999999999821476</v>
      </c>
      <c r="P65" s="190">
        <f t="shared" si="19"/>
        <v>0.99999999999821476</v>
      </c>
      <c r="Q65" s="230">
        <f t="shared" si="18"/>
        <v>0.99999999925083527</v>
      </c>
      <c r="R65" s="230">
        <f t="shared" si="18"/>
        <v>0.99999999785476046</v>
      </c>
      <c r="S65" s="230">
        <f t="shared" si="18"/>
        <v>0.9999999854183178</v>
      </c>
      <c r="T65" s="230">
        <f t="shared" si="18"/>
        <v>0.9999999854183178</v>
      </c>
      <c r="U65" s="230">
        <f t="shared" si="18"/>
        <v>0.99999999076845258</v>
      </c>
      <c r="V65" s="230">
        <f t="shared" si="18"/>
        <v>0.99999999076845281</v>
      </c>
      <c r="W65" s="230">
        <f t="shared" si="18"/>
        <v>0.9999999650730188</v>
      </c>
      <c r="X65" s="230">
        <f t="shared" si="18"/>
        <v>0.9999999650730188</v>
      </c>
      <c r="Y65" s="235">
        <f t="shared" si="18"/>
        <v>0.99999999872167278</v>
      </c>
      <c r="Z65" s="235">
        <f t="shared" si="17"/>
        <v>0.99999997728233436</v>
      </c>
      <c r="AA65" s="235">
        <f t="shared" si="17"/>
        <v>0.99999985071092401</v>
      </c>
      <c r="AB65" s="235">
        <f t="shared" si="17"/>
        <v>0.99999885396415289</v>
      </c>
      <c r="AC65" s="235">
        <f t="shared" si="17"/>
        <v>0.99854707001217125</v>
      </c>
      <c r="AD65" s="240">
        <f t="shared" si="17"/>
        <v>0.93313470928420128</v>
      </c>
      <c r="AE65" s="240">
        <f t="shared" si="17"/>
        <v>0.99999999999821476</v>
      </c>
      <c r="AF65" s="240">
        <f t="shared" si="17"/>
        <v>0.99999999999821487</v>
      </c>
      <c r="AG65" s="240">
        <f t="shared" si="17"/>
        <v>0.99999999997069211</v>
      </c>
      <c r="AH65" s="240">
        <f t="shared" si="17"/>
        <v>0.92831980632996525</v>
      </c>
    </row>
    <row r="66" spans="2:34">
      <c r="B66" s="218">
        <v>450</v>
      </c>
      <c r="C66" s="220" t="s">
        <v>16</v>
      </c>
      <c r="D66" s="224">
        <f t="shared" si="19"/>
        <v>0.99999999999943268</v>
      </c>
      <c r="E66" s="190">
        <f t="shared" si="19"/>
        <v>0.99999999999943279</v>
      </c>
      <c r="F66" s="190">
        <f t="shared" si="19"/>
        <v>0.99999999999943279</v>
      </c>
      <c r="G66" s="190">
        <f t="shared" si="19"/>
        <v>0.99999999999943279</v>
      </c>
      <c r="H66" s="190">
        <f t="shared" si="19"/>
        <v>0.99999999672421314</v>
      </c>
      <c r="I66" s="190">
        <f t="shared" si="19"/>
        <v>0.99999999999943279</v>
      </c>
      <c r="J66" s="190">
        <f t="shared" si="19"/>
        <v>0.99999999999943279</v>
      </c>
      <c r="K66" s="190">
        <f t="shared" si="19"/>
        <v>0.99999999999943279</v>
      </c>
      <c r="L66" s="190">
        <f t="shared" si="19"/>
        <v>0.99999999999943279</v>
      </c>
      <c r="M66" s="190">
        <f t="shared" si="19"/>
        <v>0.99999999999943279</v>
      </c>
      <c r="N66" s="190">
        <f t="shared" si="19"/>
        <v>0.99999999992945832</v>
      </c>
      <c r="O66" s="190">
        <f t="shared" si="19"/>
        <v>0.99999999999943279</v>
      </c>
      <c r="P66" s="190">
        <f t="shared" si="19"/>
        <v>0.99999999999943279</v>
      </c>
      <c r="Q66" s="230">
        <f t="shared" si="18"/>
        <v>0.99999999970397124</v>
      </c>
      <c r="R66" s="230">
        <f t="shared" si="18"/>
        <v>0.99999999912068038</v>
      </c>
      <c r="S66" s="230">
        <f t="shared" si="18"/>
        <v>0.99999999360469904</v>
      </c>
      <c r="T66" s="230">
        <f t="shared" si="18"/>
        <v>0.99999999360469904</v>
      </c>
      <c r="U66" s="230">
        <f t="shared" si="18"/>
        <v>0.99999999601644762</v>
      </c>
      <c r="V66" s="230">
        <f t="shared" si="18"/>
        <v>0.99999999601644785</v>
      </c>
      <c r="W66" s="230">
        <f t="shared" si="18"/>
        <v>0.99999998419512548</v>
      </c>
      <c r="X66" s="230">
        <f t="shared" si="18"/>
        <v>0.99999998419512548</v>
      </c>
      <c r="Y66" s="235">
        <f t="shared" si="18"/>
        <v>0.99999999948540685</v>
      </c>
      <c r="Z66" s="235">
        <f t="shared" si="17"/>
        <v>0.99999998987737815</v>
      </c>
      <c r="AA66" s="235">
        <f t="shared" si="17"/>
        <v>0.99999992637083113</v>
      </c>
      <c r="AB66" s="235">
        <f t="shared" si="17"/>
        <v>0.99999939273505556</v>
      </c>
      <c r="AC66" s="235">
        <f t="shared" si="17"/>
        <v>0.99891103333549602</v>
      </c>
      <c r="AD66" s="240">
        <f t="shared" si="17"/>
        <v>0.93967689668483068</v>
      </c>
      <c r="AE66" s="240">
        <f t="shared" si="17"/>
        <v>0.99999999999943279</v>
      </c>
      <c r="AF66" s="240">
        <f t="shared" si="17"/>
        <v>0.9999999999994329</v>
      </c>
      <c r="AG66" s="240">
        <f t="shared" si="17"/>
        <v>0.99999999998975975</v>
      </c>
      <c r="AH66" s="240">
        <f t="shared" si="17"/>
        <v>0.93571395469242935</v>
      </c>
    </row>
    <row r="67" spans="2:34">
      <c r="B67" s="218">
        <v>460</v>
      </c>
      <c r="C67" s="220" t="s">
        <v>16</v>
      </c>
      <c r="D67" s="224">
        <f t="shared" si="19"/>
        <v>0.9999999999998207</v>
      </c>
      <c r="E67" s="190">
        <f t="shared" si="19"/>
        <v>0.99999999999982081</v>
      </c>
      <c r="F67" s="190">
        <f t="shared" si="19"/>
        <v>0.99999999999982081</v>
      </c>
      <c r="G67" s="190">
        <f t="shared" si="19"/>
        <v>0.9999999999998207</v>
      </c>
      <c r="H67" s="190">
        <f t="shared" si="19"/>
        <v>0.99999999848817434</v>
      </c>
      <c r="I67" s="190">
        <f t="shared" si="19"/>
        <v>0.9999999999998207</v>
      </c>
      <c r="J67" s="190">
        <f t="shared" si="19"/>
        <v>0.9999999999998207</v>
      </c>
      <c r="K67" s="190">
        <f t="shared" si="19"/>
        <v>0.9999999999998207</v>
      </c>
      <c r="L67" s="190">
        <f t="shared" si="19"/>
        <v>0.9999999999998207</v>
      </c>
      <c r="M67" s="190">
        <f t="shared" si="19"/>
        <v>0.99999999999982081</v>
      </c>
      <c r="N67" s="190">
        <f t="shared" si="19"/>
        <v>0.99999999997385713</v>
      </c>
      <c r="O67" s="190">
        <f t="shared" si="19"/>
        <v>0.9999999999998207</v>
      </c>
      <c r="P67" s="190">
        <f t="shared" si="19"/>
        <v>0.9999999999998207</v>
      </c>
      <c r="Q67" s="230">
        <f t="shared" si="18"/>
        <v>0.99999999988363242</v>
      </c>
      <c r="R67" s="230">
        <f t="shared" si="18"/>
        <v>0.99999999964143715</v>
      </c>
      <c r="S67" s="230">
        <f t="shared" si="18"/>
        <v>0.99999999720954957</v>
      </c>
      <c r="T67" s="230">
        <f t="shared" si="18"/>
        <v>0.99999999720954957</v>
      </c>
      <c r="U67" s="230">
        <f t="shared" si="18"/>
        <v>0.99999999828989272</v>
      </c>
      <c r="V67" s="230">
        <f t="shared" si="18"/>
        <v>0.99999999828989294</v>
      </c>
      <c r="W67" s="230">
        <f t="shared" si="18"/>
        <v>0.99999999288479335</v>
      </c>
      <c r="X67" s="230">
        <f t="shared" si="18"/>
        <v>0.99999999288479335</v>
      </c>
      <c r="Y67" s="235">
        <f t="shared" si="18"/>
        <v>0.99999999979392251</v>
      </c>
      <c r="Z67" s="235">
        <f t="shared" si="17"/>
        <v>0.99999999551269569</v>
      </c>
      <c r="AA67" s="235">
        <f t="shared" si="17"/>
        <v>0.9999999638413728</v>
      </c>
      <c r="AB67" s="235">
        <f t="shared" si="17"/>
        <v>0.99999967959276703</v>
      </c>
      <c r="AC67" s="235">
        <f t="shared" si="17"/>
        <v>0.99918529883429208</v>
      </c>
      <c r="AD67" s="240">
        <f t="shared" si="17"/>
        <v>0.94560079086126381</v>
      </c>
      <c r="AE67" s="240">
        <f t="shared" si="17"/>
        <v>0.9999999999998207</v>
      </c>
      <c r="AF67" s="240">
        <f t="shared" si="17"/>
        <v>0.99999999999982092</v>
      </c>
      <c r="AG67" s="240">
        <f t="shared" si="17"/>
        <v>0.99999999999644151</v>
      </c>
      <c r="AH67" s="240">
        <f t="shared" si="17"/>
        <v>0.94237977161916819</v>
      </c>
    </row>
    <row r="68" spans="2:34">
      <c r="B68" s="218">
        <v>470</v>
      </c>
      <c r="C68" s="220" t="s">
        <v>16</v>
      </c>
      <c r="D68" s="224">
        <f t="shared" si="19"/>
        <v>0.99999999999994349</v>
      </c>
      <c r="E68" s="190">
        <f t="shared" si="19"/>
        <v>0.9999999999999436</v>
      </c>
      <c r="F68" s="190">
        <f t="shared" si="19"/>
        <v>0.9999999999999436</v>
      </c>
      <c r="G68" s="190">
        <f t="shared" si="19"/>
        <v>0.9999999999999436</v>
      </c>
      <c r="H68" s="190">
        <f t="shared" si="19"/>
        <v>0.99999999930450845</v>
      </c>
      <c r="I68" s="190">
        <f t="shared" si="19"/>
        <v>0.9999999999999436</v>
      </c>
      <c r="J68" s="190">
        <f t="shared" si="19"/>
        <v>0.9999999999999436</v>
      </c>
      <c r="K68" s="190">
        <f t="shared" si="19"/>
        <v>0.9999999999999436</v>
      </c>
      <c r="L68" s="190">
        <f t="shared" si="19"/>
        <v>0.9999999999999436</v>
      </c>
      <c r="M68" s="190">
        <f t="shared" si="19"/>
        <v>0.9999999999999436</v>
      </c>
      <c r="N68" s="190">
        <f t="shared" si="19"/>
        <v>0.99999999999036071</v>
      </c>
      <c r="O68" s="190">
        <f t="shared" si="19"/>
        <v>0.9999999999999436</v>
      </c>
      <c r="P68" s="190">
        <f t="shared" si="19"/>
        <v>0.9999999999999436</v>
      </c>
      <c r="Q68" s="230">
        <f t="shared" si="18"/>
        <v>0.99999999995447875</v>
      </c>
      <c r="R68" s="230">
        <f t="shared" si="18"/>
        <v>0.9999999998544965</v>
      </c>
      <c r="S68" s="230">
        <f t="shared" si="18"/>
        <v>0.9999999987883188</v>
      </c>
      <c r="T68" s="230">
        <f t="shared" si="18"/>
        <v>0.9999999987883188</v>
      </c>
      <c r="U68" s="230">
        <f t="shared" si="18"/>
        <v>0.99999999926940941</v>
      </c>
      <c r="V68" s="230">
        <f t="shared" si="18"/>
        <v>0.99999999926940963</v>
      </c>
      <c r="W68" s="230">
        <f t="shared" si="18"/>
        <v>0.99999999681220353</v>
      </c>
      <c r="X68" s="230">
        <f t="shared" si="18"/>
        <v>0.99999999681220353</v>
      </c>
      <c r="Y68" s="235">
        <f t="shared" si="18"/>
        <v>0.99999999991787347</v>
      </c>
      <c r="Z68" s="235">
        <f t="shared" si="17"/>
        <v>0.99999999802038075</v>
      </c>
      <c r="AA68" s="235">
        <f t="shared" si="17"/>
        <v>0.99999998231394749</v>
      </c>
      <c r="AB68" s="235">
        <f t="shared" si="17"/>
        <v>0.99999983162158423</v>
      </c>
      <c r="AC68" s="235">
        <f t="shared" si="17"/>
        <v>0.999391522415361</v>
      </c>
      <c r="AD68" s="240">
        <f t="shared" si="17"/>
        <v>0.95096128312061912</v>
      </c>
      <c r="AE68" s="240">
        <f t="shared" si="17"/>
        <v>0.9999999999999436</v>
      </c>
      <c r="AF68" s="240">
        <f t="shared" si="17"/>
        <v>0.99999999999994371</v>
      </c>
      <c r="AG68" s="240">
        <f t="shared" si="17"/>
        <v>0.99999999999876987</v>
      </c>
      <c r="AH68" s="240">
        <f t="shared" si="17"/>
        <v>0.94838329817334388</v>
      </c>
    </row>
    <row r="69" spans="2:34">
      <c r="B69" s="218">
        <v>480</v>
      </c>
      <c r="C69" s="220" t="s">
        <v>16</v>
      </c>
      <c r="D69" s="224">
        <f t="shared" si="19"/>
        <v>0.99999999999998235</v>
      </c>
      <c r="E69" s="190">
        <f t="shared" si="19"/>
        <v>0.99999999999998246</v>
      </c>
      <c r="F69" s="190">
        <f t="shared" si="19"/>
        <v>0.99999999999998246</v>
      </c>
      <c r="G69" s="190">
        <f t="shared" si="19"/>
        <v>0.99999999999998235</v>
      </c>
      <c r="H69" s="190">
        <f t="shared" si="19"/>
        <v>0.99999999968101305</v>
      </c>
      <c r="I69" s="190">
        <f t="shared" si="19"/>
        <v>0.99999999999998235</v>
      </c>
      <c r="J69" s="190">
        <f t="shared" si="19"/>
        <v>0.99999999999998235</v>
      </c>
      <c r="K69" s="190">
        <f t="shared" si="19"/>
        <v>0.99999999999998235</v>
      </c>
      <c r="L69" s="190">
        <f t="shared" si="19"/>
        <v>0.99999999999998235</v>
      </c>
      <c r="M69" s="190">
        <f t="shared" si="19"/>
        <v>0.99999999999998246</v>
      </c>
      <c r="N69" s="190">
        <f t="shared" si="19"/>
        <v>0.99999999999646283</v>
      </c>
      <c r="O69" s="190">
        <f t="shared" si="19"/>
        <v>0.99999999999998235</v>
      </c>
      <c r="P69" s="190">
        <f t="shared" si="19"/>
        <v>0.99999999999998235</v>
      </c>
      <c r="Q69" s="230">
        <f t="shared" si="18"/>
        <v>0.99999999998227407</v>
      </c>
      <c r="R69" s="230">
        <f t="shared" si="18"/>
        <v>0.99999999994122368</v>
      </c>
      <c r="S69" s="230">
        <f t="shared" si="18"/>
        <v>0.99999999947623974</v>
      </c>
      <c r="T69" s="230">
        <f t="shared" si="18"/>
        <v>0.99999999947623974</v>
      </c>
      <c r="U69" s="230">
        <f t="shared" si="18"/>
        <v>0.99999999968929199</v>
      </c>
      <c r="V69" s="230">
        <f t="shared" si="18"/>
        <v>0.99999999968929232</v>
      </c>
      <c r="W69" s="230">
        <f t="shared" si="18"/>
        <v>0.99999999857823096</v>
      </c>
      <c r="X69" s="230">
        <f t="shared" si="18"/>
        <v>0.99999999857823096</v>
      </c>
      <c r="Y69" s="235">
        <f t="shared" si="18"/>
        <v>0.99999999996741962</v>
      </c>
      <c r="Z69" s="235">
        <f t="shared" si="17"/>
        <v>0.99999999913061821</v>
      </c>
      <c r="AA69" s="235">
        <f t="shared" si="17"/>
        <v>0.99999999138184692</v>
      </c>
      <c r="AB69" s="235">
        <f t="shared" si="17"/>
        <v>0.99999991184698267</v>
      </c>
      <c r="AC69" s="235">
        <f t="shared" si="17"/>
        <v>0.99954626922345435</v>
      </c>
      <c r="AD69" s="240">
        <f t="shared" si="17"/>
        <v>0.95580899149412568</v>
      </c>
      <c r="AE69" s="240">
        <f t="shared" si="17"/>
        <v>0.99999999999998235</v>
      </c>
      <c r="AF69" s="240">
        <f t="shared" si="17"/>
        <v>0.99999999999998257</v>
      </c>
      <c r="AG69" s="240">
        <f t="shared" si="17"/>
        <v>0.99999999999957678</v>
      </c>
      <c r="AH69" s="240">
        <f t="shared" si="17"/>
        <v>0.95378555134428489</v>
      </c>
    </row>
    <row r="70" spans="2:34">
      <c r="B70" s="218">
        <v>490</v>
      </c>
      <c r="C70" s="220" t="s">
        <v>16</v>
      </c>
      <c r="D70" s="224">
        <f t="shared" si="19"/>
        <v>0.99999999999999434</v>
      </c>
      <c r="E70" s="190">
        <f t="shared" si="19"/>
        <v>0.99999999999999445</v>
      </c>
      <c r="F70" s="190">
        <f t="shared" si="19"/>
        <v>0.99999999999999445</v>
      </c>
      <c r="G70" s="190">
        <f t="shared" si="19"/>
        <v>0.99999999999999445</v>
      </c>
      <c r="H70" s="190">
        <f t="shared" si="19"/>
        <v>0.99999999985411026</v>
      </c>
      <c r="I70" s="190">
        <f t="shared" si="19"/>
        <v>0.99999999999999445</v>
      </c>
      <c r="J70" s="190">
        <f t="shared" si="19"/>
        <v>0.99999999999999445</v>
      </c>
      <c r="K70" s="190">
        <f t="shared" si="19"/>
        <v>0.99999999999999445</v>
      </c>
      <c r="L70" s="190">
        <f t="shared" si="19"/>
        <v>0.99999999999999445</v>
      </c>
      <c r="M70" s="190">
        <f t="shared" si="19"/>
        <v>0.99999999999999445</v>
      </c>
      <c r="N70" s="190">
        <f t="shared" si="19"/>
        <v>0.99999999999870792</v>
      </c>
      <c r="O70" s="190">
        <f t="shared" si="19"/>
        <v>0.99999999999999445</v>
      </c>
      <c r="P70" s="190">
        <f t="shared" si="19"/>
        <v>0.99999999999999445</v>
      </c>
      <c r="Q70" s="230">
        <f t="shared" si="18"/>
        <v>0.99999999999312716</v>
      </c>
      <c r="R70" s="230">
        <f t="shared" si="18"/>
        <v>0.9999999999763588</v>
      </c>
      <c r="S70" s="230">
        <f t="shared" si="18"/>
        <v>0.99999999977456244</v>
      </c>
      <c r="T70" s="230">
        <f t="shared" si="18"/>
        <v>0.99999999977456244</v>
      </c>
      <c r="U70" s="230">
        <f t="shared" si="18"/>
        <v>0.99999999986842392</v>
      </c>
      <c r="V70" s="230">
        <f t="shared" si="18"/>
        <v>0.99999999986842414</v>
      </c>
      <c r="W70" s="230">
        <f t="shared" si="18"/>
        <v>0.99999999936857509</v>
      </c>
      <c r="X70" s="230">
        <f t="shared" si="18"/>
        <v>0.99999999936857509</v>
      </c>
      <c r="Y70" s="235">
        <f t="shared" si="18"/>
        <v>0.99999999998713052</v>
      </c>
      <c r="Z70" s="235">
        <f t="shared" si="17"/>
        <v>0.99999999961981845</v>
      </c>
      <c r="AA70" s="235">
        <f t="shared" si="17"/>
        <v>0.99999999581533505</v>
      </c>
      <c r="AB70" s="235">
        <f t="shared" si="17"/>
        <v>0.9999999540111153</v>
      </c>
      <c r="AC70" s="235">
        <f t="shared" si="17"/>
        <v>0.99966216803110231</v>
      </c>
      <c r="AD70" s="240">
        <f t="shared" si="17"/>
        <v>0.96019046664016006</v>
      </c>
      <c r="AE70" s="240">
        <f t="shared" si="17"/>
        <v>0.99999999999999445</v>
      </c>
      <c r="AF70" s="240">
        <f t="shared" si="17"/>
        <v>0.99999999999999456</v>
      </c>
      <c r="AG70" s="240">
        <f t="shared" si="17"/>
        <v>0.999999999999855</v>
      </c>
      <c r="AH70" s="240">
        <f t="shared" si="17"/>
        <v>0.95864276807463433</v>
      </c>
    </row>
    <row r="71" spans="2:34">
      <c r="B71" s="218">
        <v>500</v>
      </c>
      <c r="C71" s="220" t="s">
        <v>16</v>
      </c>
      <c r="D71" s="224">
        <f t="shared" si="19"/>
        <v>0.99999999999999811</v>
      </c>
      <c r="E71" s="190">
        <f t="shared" si="19"/>
        <v>0.99999999999999822</v>
      </c>
      <c r="F71" s="190">
        <f t="shared" si="19"/>
        <v>0.99999999999999822</v>
      </c>
      <c r="G71" s="190">
        <f t="shared" si="19"/>
        <v>0.99999999999999811</v>
      </c>
      <c r="H71" s="190">
        <f t="shared" si="19"/>
        <v>0.99999999993345423</v>
      </c>
      <c r="I71" s="190">
        <f t="shared" si="19"/>
        <v>0.99999999999999811</v>
      </c>
      <c r="J71" s="190">
        <f t="shared" si="19"/>
        <v>0.99999999999999811</v>
      </c>
      <c r="K71" s="190">
        <f t="shared" si="19"/>
        <v>0.99999999999999811</v>
      </c>
      <c r="L71" s="190">
        <f t="shared" si="19"/>
        <v>0.99999999999999811</v>
      </c>
      <c r="M71" s="190">
        <f t="shared" si="19"/>
        <v>0.99999999999999822</v>
      </c>
      <c r="N71" s="190">
        <f t="shared" si="19"/>
        <v>0.99999999999952982</v>
      </c>
      <c r="O71" s="190">
        <f t="shared" si="19"/>
        <v>0.99999999999999811</v>
      </c>
      <c r="P71" s="190">
        <f t="shared" si="19"/>
        <v>0.99999999999999811</v>
      </c>
      <c r="Q71" s="230">
        <f t="shared" si="18"/>
        <v>0.9999999999973459</v>
      </c>
      <c r="R71" s="230">
        <f t="shared" si="18"/>
        <v>0.99999999999052913</v>
      </c>
      <c r="S71" s="230">
        <f t="shared" si="18"/>
        <v>0.99999999990335509</v>
      </c>
      <c r="T71" s="230">
        <f t="shared" si="18"/>
        <v>0.99999999990335509</v>
      </c>
      <c r="U71" s="230">
        <f t="shared" si="18"/>
        <v>0.99999999994450428</v>
      </c>
      <c r="V71" s="230">
        <f t="shared" si="18"/>
        <v>0.9999999999445045</v>
      </c>
      <c r="W71" s="230">
        <f t="shared" si="18"/>
        <v>0.99999999972069575</v>
      </c>
      <c r="X71" s="230">
        <f t="shared" si="18"/>
        <v>0.99999999972069575</v>
      </c>
      <c r="Y71" s="235">
        <f t="shared" si="18"/>
        <v>0.99999999999493672</v>
      </c>
      <c r="Z71" s="235">
        <f t="shared" si="17"/>
        <v>0.99999999983441068</v>
      </c>
      <c r="AA71" s="235">
        <f t="shared" si="17"/>
        <v>0.99999999797482952</v>
      </c>
      <c r="AB71" s="235">
        <f t="shared" si="17"/>
        <v>0.99999997608754332</v>
      </c>
      <c r="AC71" s="235">
        <f t="shared" si="17"/>
        <v>0.99974881689929029</v>
      </c>
      <c r="AD71" s="240">
        <f t="shared" si="17"/>
        <v>0.96414847280639004</v>
      </c>
      <c r="AE71" s="240">
        <f t="shared" si="17"/>
        <v>0.99999999999999811</v>
      </c>
      <c r="AF71" s="240">
        <f t="shared" si="17"/>
        <v>0.99999999999999822</v>
      </c>
      <c r="AG71" s="240">
        <f t="shared" si="17"/>
        <v>0.99999999999995048</v>
      </c>
      <c r="AH71" s="240">
        <f t="shared" si="17"/>
        <v>0.96300660613495037</v>
      </c>
    </row>
    <row r="72" spans="2:34">
      <c r="B72" s="218">
        <v>510</v>
      </c>
      <c r="C72" s="220" t="s">
        <v>16</v>
      </c>
      <c r="D72" s="224">
        <f t="shared" si="19"/>
        <v>0.99999999999999944</v>
      </c>
      <c r="E72" s="190">
        <f t="shared" si="19"/>
        <v>0.99999999999999967</v>
      </c>
      <c r="F72" s="190">
        <f t="shared" si="19"/>
        <v>0.99999999999999967</v>
      </c>
      <c r="G72" s="190">
        <f t="shared" si="19"/>
        <v>0.99999999999999956</v>
      </c>
      <c r="H72" s="190">
        <f t="shared" si="19"/>
        <v>0.999999999969722</v>
      </c>
      <c r="I72" s="190">
        <f t="shared" si="19"/>
        <v>0.99999999999999956</v>
      </c>
      <c r="J72" s="190">
        <f t="shared" si="19"/>
        <v>0.99999999999999956</v>
      </c>
      <c r="K72" s="190">
        <f t="shared" si="19"/>
        <v>0.99999999999999956</v>
      </c>
      <c r="L72" s="190">
        <f t="shared" si="19"/>
        <v>0.99999999999999956</v>
      </c>
      <c r="M72" s="190">
        <f t="shared" si="19"/>
        <v>0.99999999999999956</v>
      </c>
      <c r="N72" s="190">
        <f t="shared" si="19"/>
        <v>0.99999999999982958</v>
      </c>
      <c r="O72" s="190">
        <f t="shared" si="19"/>
        <v>0.99999999999999956</v>
      </c>
      <c r="P72" s="190">
        <f t="shared" si="19"/>
        <v>0.99999999999999956</v>
      </c>
      <c r="Q72" s="230">
        <f t="shared" si="18"/>
        <v>0.99999999999897904</v>
      </c>
      <c r="R72" s="230">
        <f t="shared" si="18"/>
        <v>0.99999999999622036</v>
      </c>
      <c r="S72" s="230">
        <f t="shared" si="18"/>
        <v>0.99999999995872446</v>
      </c>
      <c r="T72" s="230">
        <f t="shared" si="18"/>
        <v>0.99999999995872446</v>
      </c>
      <c r="U72" s="230">
        <f t="shared" si="18"/>
        <v>0.99999999997668154</v>
      </c>
      <c r="V72" s="230">
        <f t="shared" si="18"/>
        <v>0.99999999997668176</v>
      </c>
      <c r="W72" s="230">
        <f t="shared" si="18"/>
        <v>0.9999999998769169</v>
      </c>
      <c r="X72" s="230">
        <f t="shared" si="18"/>
        <v>0.9999999998769169</v>
      </c>
      <c r="Y72" s="235">
        <f t="shared" si="18"/>
        <v>0.99999999999801548</v>
      </c>
      <c r="Z72" s="235">
        <f t="shared" si="17"/>
        <v>0.99999999992814848</v>
      </c>
      <c r="AA72" s="235">
        <f t="shared" si="17"/>
        <v>0.99999999902298531</v>
      </c>
      <c r="AB72" s="235">
        <f t="shared" si="17"/>
        <v>0.99999998760533038</v>
      </c>
      <c r="AC72" s="235">
        <f t="shared" si="17"/>
        <v>0.99981348974028783</v>
      </c>
      <c r="AD72" s="240">
        <f t="shared" si="17"/>
        <v>0.96772217857315279</v>
      </c>
      <c r="AE72" s="240">
        <f t="shared" si="17"/>
        <v>0.99999999999999956</v>
      </c>
      <c r="AF72" s="240">
        <f t="shared" si="17"/>
        <v>0.99999999999999967</v>
      </c>
      <c r="AG72" s="240">
        <f t="shared" si="17"/>
        <v>0.99999999999998312</v>
      </c>
      <c r="AH72" s="240">
        <f t="shared" si="17"/>
        <v>0.96692437675751297</v>
      </c>
    </row>
    <row r="73" spans="2:34">
      <c r="B73" s="218">
        <v>520</v>
      </c>
      <c r="C73" s="220" t="s">
        <v>16</v>
      </c>
      <c r="D73" s="224">
        <f t="shared" si="19"/>
        <v>0.99999999999999967</v>
      </c>
      <c r="E73" s="190">
        <f t="shared" si="19"/>
        <v>0.99999999999999978</v>
      </c>
      <c r="F73" s="190">
        <f t="shared" si="19"/>
        <v>0.99999999999999978</v>
      </c>
      <c r="G73" s="190">
        <f t="shared" si="19"/>
        <v>0.99999999999999967</v>
      </c>
      <c r="H73" s="190">
        <f t="shared" si="19"/>
        <v>0.99999999998625599</v>
      </c>
      <c r="I73" s="190">
        <f t="shared" si="19"/>
        <v>0.99999999999999967</v>
      </c>
      <c r="J73" s="190">
        <f t="shared" si="19"/>
        <v>0.99999999999999967</v>
      </c>
      <c r="K73" s="190">
        <f t="shared" si="19"/>
        <v>0.99999999999999967</v>
      </c>
      <c r="L73" s="190">
        <f t="shared" si="19"/>
        <v>0.99999999999999967</v>
      </c>
      <c r="M73" s="190">
        <f t="shared" si="19"/>
        <v>0.99999999999999978</v>
      </c>
      <c r="N73" s="190">
        <f t="shared" si="19"/>
        <v>0.99999999999993838</v>
      </c>
      <c r="O73" s="190">
        <f t="shared" si="19"/>
        <v>0.99999999999999967</v>
      </c>
      <c r="P73" s="190">
        <f t="shared" si="19"/>
        <v>0.99999999999999967</v>
      </c>
      <c r="Q73" s="230">
        <f t="shared" si="18"/>
        <v>0.99999999999960865</v>
      </c>
      <c r="R73" s="230">
        <f t="shared" si="18"/>
        <v>0.99999999999849687</v>
      </c>
      <c r="S73" s="230">
        <f t="shared" si="18"/>
        <v>0.99999999998243427</v>
      </c>
      <c r="T73" s="230">
        <f t="shared" si="18"/>
        <v>0.99999999998243427</v>
      </c>
      <c r="U73" s="230">
        <f t="shared" si="18"/>
        <v>0.99999999999023659</v>
      </c>
      <c r="V73" s="230">
        <f t="shared" si="18"/>
        <v>0.99999999999023681</v>
      </c>
      <c r="W73" s="230">
        <f t="shared" si="18"/>
        <v>0.99999999994595234</v>
      </c>
      <c r="X73" s="230">
        <f t="shared" si="18"/>
        <v>0.99999999994595234</v>
      </c>
      <c r="Y73" s="235">
        <f t="shared" si="18"/>
        <v>0.99999999999922506</v>
      </c>
      <c r="Z73" s="235">
        <f t="shared" si="17"/>
        <v>0.99999999996893318</v>
      </c>
      <c r="AA73" s="235">
        <f t="shared" si="17"/>
        <v>0.99999999953004404</v>
      </c>
      <c r="AB73" s="235">
        <f t="shared" si="17"/>
        <v>0.9999999935943571</v>
      </c>
      <c r="AC73" s="235">
        <f t="shared" si="17"/>
        <v>0.99986168459611136</v>
      </c>
      <c r="AD73" s="240">
        <f t="shared" si="17"/>
        <v>0.97094743607267953</v>
      </c>
      <c r="AE73" s="240">
        <f t="shared" si="17"/>
        <v>0.99999999999999967</v>
      </c>
      <c r="AF73" s="240">
        <f t="shared" si="17"/>
        <v>0.99999999999999978</v>
      </c>
      <c r="AG73" s="240">
        <f t="shared" si="17"/>
        <v>0.99999999999999434</v>
      </c>
      <c r="AH73" s="240">
        <f t="shared" si="17"/>
        <v>0.97043934579161928</v>
      </c>
    </row>
    <row r="74" spans="2:34">
      <c r="B74" s="218">
        <v>530</v>
      </c>
      <c r="C74" s="220" t="s">
        <v>16</v>
      </c>
      <c r="D74" s="224">
        <f t="shared" si="19"/>
        <v>0.99999999999999989</v>
      </c>
      <c r="E74" s="190">
        <f t="shared" si="19"/>
        <v>1</v>
      </c>
      <c r="F74" s="190">
        <f t="shared" si="19"/>
        <v>1</v>
      </c>
      <c r="G74" s="190">
        <f t="shared" si="19"/>
        <v>1</v>
      </c>
      <c r="H74" s="190">
        <f t="shared" si="19"/>
        <v>0.99999999999377531</v>
      </c>
      <c r="I74" s="190">
        <f t="shared" si="19"/>
        <v>1</v>
      </c>
      <c r="J74" s="190">
        <f t="shared" si="19"/>
        <v>1</v>
      </c>
      <c r="K74" s="190">
        <f t="shared" si="19"/>
        <v>1</v>
      </c>
      <c r="L74" s="190">
        <f t="shared" si="19"/>
        <v>1</v>
      </c>
      <c r="M74" s="190">
        <f t="shared" si="19"/>
        <v>1</v>
      </c>
      <c r="N74" s="190">
        <f t="shared" si="19"/>
        <v>0.99999999999997791</v>
      </c>
      <c r="O74" s="190">
        <f t="shared" si="19"/>
        <v>1</v>
      </c>
      <c r="P74" s="190">
        <f t="shared" si="19"/>
        <v>1</v>
      </c>
      <c r="Q74" s="230">
        <f t="shared" si="18"/>
        <v>0.99999999999985045</v>
      </c>
      <c r="R74" s="230">
        <f t="shared" si="18"/>
        <v>0.99999999999940425</v>
      </c>
      <c r="S74" s="230">
        <f t="shared" si="18"/>
        <v>0.99999999999254963</v>
      </c>
      <c r="T74" s="230">
        <f t="shared" si="18"/>
        <v>0.99999999999254963</v>
      </c>
      <c r="U74" s="230">
        <f t="shared" si="18"/>
        <v>0.99999999999592581</v>
      </c>
      <c r="V74" s="230">
        <f t="shared" si="18"/>
        <v>0.99999999999592604</v>
      </c>
      <c r="W74" s="230">
        <f t="shared" si="18"/>
        <v>0.99999999997634637</v>
      </c>
      <c r="X74" s="230">
        <f t="shared" si="18"/>
        <v>0.99999999997634637</v>
      </c>
      <c r="Y74" s="235">
        <f t="shared" si="18"/>
        <v>0.99999999999969824</v>
      </c>
      <c r="Z74" s="235">
        <f t="shared" si="17"/>
        <v>0.9999999999866126</v>
      </c>
      <c r="AA74" s="235">
        <f t="shared" si="17"/>
        <v>0.9999999997745751</v>
      </c>
      <c r="AB74" s="235">
        <f t="shared" si="17"/>
        <v>0.99999999669874273</v>
      </c>
      <c r="AC74" s="235">
        <f t="shared" si="17"/>
        <v>0.99989754706434963</v>
      </c>
      <c r="AD74" s="240">
        <f t="shared" si="17"/>
        <v>0.97385697830005413</v>
      </c>
      <c r="AE74" s="240">
        <f t="shared" si="17"/>
        <v>0.99999999999999989</v>
      </c>
      <c r="AF74" s="240">
        <f t="shared" si="17"/>
        <v>1</v>
      </c>
      <c r="AG74" s="240">
        <f t="shared" si="17"/>
        <v>0.999999999999998</v>
      </c>
      <c r="AH74" s="240">
        <f t="shared" si="17"/>
        <v>0.97359095774496773</v>
      </c>
    </row>
    <row r="75" spans="2:34">
      <c r="B75" s="218">
        <v>540</v>
      </c>
      <c r="C75" s="220" t="s">
        <v>16</v>
      </c>
      <c r="D75" s="224">
        <f t="shared" si="19"/>
        <v>0.99999999999999989</v>
      </c>
      <c r="E75" s="190">
        <f t="shared" si="19"/>
        <v>1</v>
      </c>
      <c r="F75" s="190">
        <f t="shared" si="19"/>
        <v>1</v>
      </c>
      <c r="G75" s="190">
        <f t="shared" si="19"/>
        <v>1</v>
      </c>
      <c r="H75" s="190">
        <f t="shared" si="19"/>
        <v>0.99999999999718658</v>
      </c>
      <c r="I75" s="190">
        <f t="shared" si="19"/>
        <v>1</v>
      </c>
      <c r="J75" s="190">
        <f t="shared" si="19"/>
        <v>1</v>
      </c>
      <c r="K75" s="190">
        <f t="shared" si="19"/>
        <v>1</v>
      </c>
      <c r="L75" s="190">
        <f t="shared" si="19"/>
        <v>1</v>
      </c>
      <c r="M75" s="190">
        <f t="shared" si="19"/>
        <v>1</v>
      </c>
      <c r="N75" s="190">
        <f t="shared" si="19"/>
        <v>0.9999999999999919</v>
      </c>
      <c r="O75" s="190">
        <f t="shared" si="19"/>
        <v>1</v>
      </c>
      <c r="P75" s="190">
        <f t="shared" si="19"/>
        <v>1</v>
      </c>
      <c r="Q75" s="230">
        <f t="shared" si="18"/>
        <v>0.99999999999994316</v>
      </c>
      <c r="R75" s="230">
        <f t="shared" si="18"/>
        <v>0.99999999999976463</v>
      </c>
      <c r="S75" s="230">
        <f t="shared" si="18"/>
        <v>0.99999999999684996</v>
      </c>
      <c r="T75" s="230">
        <f t="shared" si="18"/>
        <v>0.99999999999684996</v>
      </c>
      <c r="U75" s="230">
        <f t="shared" si="18"/>
        <v>0.99999999999830524</v>
      </c>
      <c r="V75" s="230">
        <f t="shared" si="18"/>
        <v>0.99999999999830547</v>
      </c>
      <c r="W75" s="230">
        <f t="shared" si="18"/>
        <v>0.9999999999896807</v>
      </c>
      <c r="X75" s="230">
        <f t="shared" si="18"/>
        <v>0.9999999999896807</v>
      </c>
      <c r="Y75" s="235">
        <f t="shared" si="18"/>
        <v>0.99999999999988287</v>
      </c>
      <c r="Z75" s="235">
        <f t="shared" si="17"/>
        <v>0.99999999999424938</v>
      </c>
      <c r="AA75" s="235">
        <f t="shared" si="17"/>
        <v>0.99999999989215449</v>
      </c>
      <c r="AB75" s="235">
        <f t="shared" si="17"/>
        <v>0.99999999830311792</v>
      </c>
      <c r="AC75" s="235">
        <f t="shared" si="17"/>
        <v>0.99992419591327808</v>
      </c>
      <c r="AD75" s="240">
        <f t="shared" si="17"/>
        <v>0.97648067965825192</v>
      </c>
      <c r="AE75" s="240">
        <f t="shared" si="17"/>
        <v>0.99999999999999989</v>
      </c>
      <c r="AF75" s="240">
        <f t="shared" si="17"/>
        <v>1</v>
      </c>
      <c r="AG75" s="240">
        <f t="shared" si="17"/>
        <v>0.99999999999999922</v>
      </c>
      <c r="AH75" s="240">
        <f t="shared" si="17"/>
        <v>0.97641513764736065</v>
      </c>
    </row>
    <row r="76" spans="2:34">
      <c r="B76" s="218">
        <v>550</v>
      </c>
      <c r="C76" s="220" t="s">
        <v>16</v>
      </c>
      <c r="D76" s="224">
        <f t="shared" si="19"/>
        <v>0.99999999999999989</v>
      </c>
      <c r="E76" s="190">
        <f t="shared" si="19"/>
        <v>1</v>
      </c>
      <c r="F76" s="190">
        <f t="shared" si="19"/>
        <v>1</v>
      </c>
      <c r="G76" s="190">
        <f t="shared" si="19"/>
        <v>1</v>
      </c>
      <c r="H76" s="190">
        <f t="shared" si="19"/>
        <v>0.99999999999873113</v>
      </c>
      <c r="I76" s="190">
        <f t="shared" si="19"/>
        <v>1</v>
      </c>
      <c r="J76" s="190">
        <f t="shared" si="19"/>
        <v>1</v>
      </c>
      <c r="K76" s="190">
        <f t="shared" si="19"/>
        <v>1</v>
      </c>
      <c r="L76" s="190">
        <f t="shared" si="19"/>
        <v>1</v>
      </c>
      <c r="M76" s="190">
        <f t="shared" si="19"/>
        <v>1</v>
      </c>
      <c r="N76" s="190">
        <f t="shared" si="19"/>
        <v>0.999999999999997</v>
      </c>
      <c r="O76" s="190">
        <f t="shared" si="19"/>
        <v>1</v>
      </c>
      <c r="P76" s="190">
        <f t="shared" si="19"/>
        <v>1</v>
      </c>
      <c r="Q76" s="230">
        <f t="shared" si="18"/>
        <v>0.99999999999997857</v>
      </c>
      <c r="R76" s="230">
        <f t="shared" si="18"/>
        <v>0.9999999999999073</v>
      </c>
      <c r="S76" s="230">
        <f t="shared" si="18"/>
        <v>0.99999999999867206</v>
      </c>
      <c r="T76" s="230">
        <f t="shared" si="18"/>
        <v>0.99999999999867206</v>
      </c>
      <c r="U76" s="230">
        <f t="shared" si="18"/>
        <v>0.99999999999929712</v>
      </c>
      <c r="V76" s="230">
        <f t="shared" si="18"/>
        <v>0.99999999999929734</v>
      </c>
      <c r="W76" s="230">
        <f t="shared" si="18"/>
        <v>0.99999999999551159</v>
      </c>
      <c r="X76" s="230">
        <f t="shared" si="18"/>
        <v>0.99999999999551159</v>
      </c>
      <c r="Y76" s="235">
        <f t="shared" si="18"/>
        <v>0.99999999999995459</v>
      </c>
      <c r="Z76" s="235">
        <f t="shared" si="17"/>
        <v>0.9999999999975373</v>
      </c>
      <c r="AA76" s="235">
        <f t="shared" si="17"/>
        <v>0.99999999994853395</v>
      </c>
      <c r="AB76" s="235">
        <f t="shared" si="17"/>
        <v>0.99999999912995552</v>
      </c>
      <c r="AC76" s="235">
        <f t="shared" si="17"/>
        <v>0.99994397245750632</v>
      </c>
      <c r="AD76" s="240">
        <f t="shared" si="17"/>
        <v>0.97884574534756286</v>
      </c>
      <c r="AE76" s="240">
        <f t="shared" si="17"/>
        <v>0.99999999999999989</v>
      </c>
      <c r="AF76" s="240">
        <f t="shared" si="17"/>
        <v>1</v>
      </c>
      <c r="AG76" s="240">
        <f t="shared" si="17"/>
        <v>0.99999999999999978</v>
      </c>
      <c r="AH76" s="240">
        <f t="shared" si="17"/>
        <v>0.97894452019752809</v>
      </c>
    </row>
    <row r="77" spans="2:34">
      <c r="B77" s="218">
        <v>560</v>
      </c>
      <c r="C77" s="220" t="s">
        <v>16</v>
      </c>
      <c r="D77" s="224">
        <f t="shared" si="19"/>
        <v>0.99999999999999989</v>
      </c>
      <c r="E77" s="190">
        <f t="shared" si="19"/>
        <v>1</v>
      </c>
      <c r="F77" s="190">
        <f t="shared" si="19"/>
        <v>1</v>
      </c>
      <c r="G77" s="190">
        <f t="shared" si="19"/>
        <v>1</v>
      </c>
      <c r="H77" s="190">
        <f t="shared" si="19"/>
        <v>0.9999999999994289</v>
      </c>
      <c r="I77" s="190">
        <f t="shared" si="19"/>
        <v>1</v>
      </c>
      <c r="J77" s="190">
        <f t="shared" si="19"/>
        <v>1</v>
      </c>
      <c r="K77" s="190">
        <f t="shared" si="19"/>
        <v>1</v>
      </c>
      <c r="L77" s="190">
        <f t="shared" si="19"/>
        <v>1</v>
      </c>
      <c r="M77" s="190">
        <f t="shared" si="19"/>
        <v>1</v>
      </c>
      <c r="N77" s="190">
        <f t="shared" si="19"/>
        <v>0.99999999999999889</v>
      </c>
      <c r="O77" s="190">
        <f t="shared" si="19"/>
        <v>1</v>
      </c>
      <c r="P77" s="190">
        <f t="shared" si="19"/>
        <v>1</v>
      </c>
      <c r="Q77" s="230">
        <f t="shared" si="19"/>
        <v>0.9999999999999919</v>
      </c>
      <c r="R77" s="230">
        <f t="shared" si="19"/>
        <v>0.99999999999996358</v>
      </c>
      <c r="S77" s="230">
        <f t="shared" si="19"/>
        <v>0.99999999999944167</v>
      </c>
      <c r="T77" s="230">
        <f t="shared" ref="T77:AI81" si="20">IF((T$2-(SQRT((T$9/T$15)^2+4*T$16*T$14))*$B77) &lt; 0, 0.5*EXP(((T$9/T$15)*T$2)/(2*T$14))*(EXP(-(T$2*(SQRT((T$9/T$15)^2+4*T$16*T$14)))/(2*T$14))*(2-ERFC(-(T$2-(SQRT((T$9/T$15)^2+4*T$16*T$14))*$B77)/(2*SQRT(T$14*$B77))))),0.5*EXP(((T$9/T$15)*T$2)/(2*T$14))*(EXP(-(T$2*(SQRT((T$9/T$15)^2+4*T$16*T$14)))/(2*T$14))*ERFC((T$2-(SQRT((T$9/T$15)^2+4*T$16*T$14))*$B77)/(2*SQRT(T$14*$B77)))))</f>
        <v>0.99999999999944167</v>
      </c>
      <c r="U77" s="230">
        <f t="shared" si="20"/>
        <v>0.99999999999970923</v>
      </c>
      <c r="V77" s="230">
        <f t="shared" si="20"/>
        <v>0.99999999999970945</v>
      </c>
      <c r="W77" s="230">
        <f t="shared" si="20"/>
        <v>0.99999999999805322</v>
      </c>
      <c r="X77" s="230">
        <f t="shared" si="20"/>
        <v>0.99999999999805322</v>
      </c>
      <c r="Y77" s="235">
        <f t="shared" si="20"/>
        <v>0.99999999999998246</v>
      </c>
      <c r="Z77" s="235">
        <f t="shared" si="20"/>
        <v>0.99999999999894829</v>
      </c>
      <c r="AA77" s="235">
        <f t="shared" si="20"/>
        <v>0.99999999997549727</v>
      </c>
      <c r="AB77" s="235">
        <f t="shared" si="20"/>
        <v>0.99999999955495233</v>
      </c>
      <c r="AC77" s="235">
        <f t="shared" si="20"/>
        <v>0.99995863092352733</v>
      </c>
      <c r="AD77" s="240">
        <f t="shared" si="20"/>
        <v>0.98097693421426246</v>
      </c>
      <c r="AE77" s="240">
        <f t="shared" si="20"/>
        <v>0.99999999999999989</v>
      </c>
      <c r="AF77" s="240">
        <f t="shared" si="20"/>
        <v>1</v>
      </c>
      <c r="AG77" s="240">
        <f t="shared" si="17"/>
        <v>1</v>
      </c>
      <c r="AH77" s="240">
        <f t="shared" si="17"/>
        <v>0.98120871761349593</v>
      </c>
    </row>
    <row r="78" spans="2:34">
      <c r="B78" s="218">
        <v>570</v>
      </c>
      <c r="C78" s="220" t="s">
        <v>16</v>
      </c>
      <c r="D78" s="224">
        <f t="shared" si="19"/>
        <v>0.99999999999999989</v>
      </c>
      <c r="E78" s="190">
        <f t="shared" si="19"/>
        <v>1</v>
      </c>
      <c r="F78" s="190">
        <f t="shared" si="19"/>
        <v>1</v>
      </c>
      <c r="G78" s="190">
        <f t="shared" si="19"/>
        <v>1</v>
      </c>
      <c r="H78" s="190">
        <f t="shared" si="19"/>
        <v>0.99999999999974332</v>
      </c>
      <c r="I78" s="190">
        <f t="shared" si="19"/>
        <v>1</v>
      </c>
      <c r="J78" s="190">
        <f t="shared" si="19"/>
        <v>1</v>
      </c>
      <c r="K78" s="190">
        <f t="shared" si="19"/>
        <v>1</v>
      </c>
      <c r="L78" s="190">
        <f t="shared" si="19"/>
        <v>1</v>
      </c>
      <c r="M78" s="190">
        <f t="shared" si="19"/>
        <v>1</v>
      </c>
      <c r="N78" s="190">
        <f t="shared" si="19"/>
        <v>0.99999999999999956</v>
      </c>
      <c r="O78" s="190">
        <f t="shared" si="19"/>
        <v>1</v>
      </c>
      <c r="P78" s="190">
        <f t="shared" si="19"/>
        <v>1</v>
      </c>
      <c r="Q78" s="230">
        <f t="shared" si="19"/>
        <v>0.999999999999997</v>
      </c>
      <c r="R78" s="230">
        <f t="shared" si="19"/>
        <v>0.99999999999998579</v>
      </c>
      <c r="S78" s="230">
        <f t="shared" si="19"/>
        <v>0.99999999999976585</v>
      </c>
      <c r="T78" s="230">
        <f t="shared" si="20"/>
        <v>0.99999999999976585</v>
      </c>
      <c r="U78" s="230">
        <f t="shared" si="20"/>
        <v>0.99999999999987998</v>
      </c>
      <c r="V78" s="230">
        <f t="shared" si="20"/>
        <v>0.99999999999988021</v>
      </c>
      <c r="W78" s="230">
        <f t="shared" si="20"/>
        <v>0.9999999999991579</v>
      </c>
      <c r="X78" s="230">
        <f t="shared" si="20"/>
        <v>0.9999999999991579</v>
      </c>
      <c r="Y78" s="235">
        <f t="shared" si="20"/>
        <v>0.99999999999999323</v>
      </c>
      <c r="Z78" s="235">
        <f t="shared" si="20"/>
        <v>0.99999999999955214</v>
      </c>
      <c r="AA78" s="235">
        <f t="shared" si="20"/>
        <v>0.99999999998836053</v>
      </c>
      <c r="AB78" s="235">
        <f t="shared" si="20"/>
        <v>0.99999999977285625</v>
      </c>
      <c r="AC78" s="235">
        <f t="shared" si="20"/>
        <v>0.99996948325064161</v>
      </c>
      <c r="AD78" s="240">
        <f t="shared" si="20"/>
        <v>0.98289676000119475</v>
      </c>
      <c r="AE78" s="240">
        <f t="shared" si="20"/>
        <v>0.99999999999999989</v>
      </c>
      <c r="AF78" s="240">
        <f t="shared" si="20"/>
        <v>1</v>
      </c>
      <c r="AG78" s="240">
        <f t="shared" si="20"/>
        <v>1</v>
      </c>
      <c r="AH78" s="240">
        <f t="shared" si="20"/>
        <v>0.98323456462026115</v>
      </c>
    </row>
    <row r="79" spans="2:34">
      <c r="B79" s="218">
        <v>580</v>
      </c>
      <c r="C79" s="220" t="s">
        <v>16</v>
      </c>
      <c r="D79" s="224">
        <f t="shared" si="19"/>
        <v>0.99999999999999989</v>
      </c>
      <c r="E79" s="190">
        <f t="shared" si="19"/>
        <v>1</v>
      </c>
      <c r="F79" s="190">
        <f t="shared" si="19"/>
        <v>1</v>
      </c>
      <c r="G79" s="190">
        <f t="shared" si="19"/>
        <v>1</v>
      </c>
      <c r="H79" s="190">
        <f t="shared" si="19"/>
        <v>0.99999999999988487</v>
      </c>
      <c r="I79" s="190">
        <f t="shared" si="19"/>
        <v>1</v>
      </c>
      <c r="J79" s="190">
        <f t="shared" si="19"/>
        <v>1</v>
      </c>
      <c r="K79" s="190">
        <f t="shared" si="19"/>
        <v>1</v>
      </c>
      <c r="L79" s="190">
        <f t="shared" si="19"/>
        <v>1</v>
      </c>
      <c r="M79" s="190">
        <f t="shared" si="19"/>
        <v>1</v>
      </c>
      <c r="N79" s="190">
        <f t="shared" si="19"/>
        <v>0.99999999999999978</v>
      </c>
      <c r="O79" s="190">
        <f t="shared" si="19"/>
        <v>1</v>
      </c>
      <c r="P79" s="190">
        <f t="shared" si="19"/>
        <v>1</v>
      </c>
      <c r="Q79" s="230">
        <f t="shared" si="19"/>
        <v>0.99999999999999889</v>
      </c>
      <c r="R79" s="230">
        <f t="shared" si="19"/>
        <v>0.99999999999999445</v>
      </c>
      <c r="S79" s="230">
        <f t="shared" si="19"/>
        <v>0.99999999999990197</v>
      </c>
      <c r="T79" s="230">
        <f t="shared" si="20"/>
        <v>0.99999999999990197</v>
      </c>
      <c r="U79" s="230">
        <f t="shared" si="20"/>
        <v>0.9999999999999506</v>
      </c>
      <c r="V79" s="230">
        <f t="shared" si="20"/>
        <v>0.99999999999995082</v>
      </c>
      <c r="W79" s="230">
        <f t="shared" si="20"/>
        <v>0.99999999999963685</v>
      </c>
      <c r="X79" s="230">
        <f t="shared" si="20"/>
        <v>0.99999999999963685</v>
      </c>
      <c r="Y79" s="235">
        <f t="shared" si="20"/>
        <v>0.99999999999999734</v>
      </c>
      <c r="Z79" s="235">
        <f t="shared" si="20"/>
        <v>0.99999999999980982</v>
      </c>
      <c r="AA79" s="235">
        <f t="shared" si="20"/>
        <v>0.99999999999448241</v>
      </c>
      <c r="AB79" s="235">
        <f t="shared" si="20"/>
        <v>0.99999999988431587</v>
      </c>
      <c r="AC79" s="235">
        <f t="shared" si="20"/>
        <v>0.99997750892177406</v>
      </c>
      <c r="AD79" s="240">
        <f t="shared" si="20"/>
        <v>0.98462566104397675</v>
      </c>
      <c r="AE79" s="240">
        <f t="shared" si="20"/>
        <v>0.99999999999999989</v>
      </c>
      <c r="AF79" s="240">
        <f t="shared" si="20"/>
        <v>1</v>
      </c>
      <c r="AG79" s="240">
        <f t="shared" si="20"/>
        <v>1</v>
      </c>
      <c r="AH79" s="240">
        <f t="shared" si="20"/>
        <v>0.9850463327784208</v>
      </c>
    </row>
    <row r="80" spans="2:34">
      <c r="B80" s="218">
        <v>590</v>
      </c>
      <c r="C80" s="220" t="s">
        <v>16</v>
      </c>
      <c r="D80" s="224">
        <f t="shared" si="19"/>
        <v>0.99999999999999989</v>
      </c>
      <c r="E80" s="190">
        <f t="shared" si="19"/>
        <v>1</v>
      </c>
      <c r="F80" s="190">
        <f t="shared" si="19"/>
        <v>1</v>
      </c>
      <c r="G80" s="190">
        <f t="shared" si="19"/>
        <v>1</v>
      </c>
      <c r="H80" s="190">
        <f t="shared" si="19"/>
        <v>0.9999999999999486</v>
      </c>
      <c r="I80" s="190">
        <f t="shared" si="19"/>
        <v>1</v>
      </c>
      <c r="J80" s="190">
        <f t="shared" si="19"/>
        <v>1</v>
      </c>
      <c r="K80" s="190">
        <f t="shared" si="19"/>
        <v>1</v>
      </c>
      <c r="L80" s="190">
        <f t="shared" si="19"/>
        <v>1</v>
      </c>
      <c r="M80" s="190">
        <f t="shared" si="19"/>
        <v>1</v>
      </c>
      <c r="N80" s="190">
        <f t="shared" si="19"/>
        <v>0.99999999999999989</v>
      </c>
      <c r="O80" s="190">
        <f t="shared" si="19"/>
        <v>1</v>
      </c>
      <c r="P80" s="190">
        <f t="shared" ref="P80:AE99" si="21">IF((P$2-(SQRT((P$9/P$15)^2+4*P$16*P$14))*$B80) &lt; 0, 0.5*EXP(((P$9/P$15)*P$2)/(2*P$14))*(EXP(-(P$2*(SQRT((P$9/P$15)^2+4*P$16*P$14)))/(2*P$14))*(2-ERFC(-(P$2-(SQRT((P$9/P$15)^2+4*P$16*P$14))*$B80)/(2*SQRT(P$14*$B80))))),0.5*EXP(((P$9/P$15)*P$2)/(2*P$14))*(EXP(-(P$2*(SQRT((P$9/P$15)^2+4*P$16*P$14)))/(2*P$14))*ERFC((P$2-(SQRT((P$9/P$15)^2+4*P$16*P$14))*$B80)/(2*SQRT(P$14*$B80)))))</f>
        <v>1</v>
      </c>
      <c r="Q80" s="230">
        <f t="shared" si="21"/>
        <v>0.99999999999999967</v>
      </c>
      <c r="R80" s="230">
        <f t="shared" si="21"/>
        <v>0.99999999999999778</v>
      </c>
      <c r="S80" s="230">
        <f t="shared" si="21"/>
        <v>0.99999999999995903</v>
      </c>
      <c r="T80" s="230">
        <f t="shared" si="21"/>
        <v>0.99999999999995903</v>
      </c>
      <c r="U80" s="230">
        <f t="shared" si="21"/>
        <v>0.99999999999997968</v>
      </c>
      <c r="V80" s="230">
        <f t="shared" si="21"/>
        <v>0.99999999999998002</v>
      </c>
      <c r="W80" s="230">
        <f t="shared" si="21"/>
        <v>0.99999999999984368</v>
      </c>
      <c r="X80" s="230">
        <f t="shared" si="21"/>
        <v>0.99999999999984368</v>
      </c>
      <c r="Y80" s="235">
        <f t="shared" si="21"/>
        <v>0.99999999999999889</v>
      </c>
      <c r="Z80" s="235">
        <f t="shared" si="21"/>
        <v>0.99999999999991962</v>
      </c>
      <c r="AA80" s="235">
        <f t="shared" si="21"/>
        <v>0.99999999999739009</v>
      </c>
      <c r="AB80" s="235">
        <f t="shared" si="21"/>
        <v>0.99999999994120059</v>
      </c>
      <c r="AC80" s="235">
        <f t="shared" si="21"/>
        <v>0.99998343803719669</v>
      </c>
      <c r="AD80" s="240">
        <f t="shared" si="21"/>
        <v>0.98618218514350053</v>
      </c>
      <c r="AE80" s="240">
        <f t="shared" si="20"/>
        <v>0.99999999999999989</v>
      </c>
      <c r="AF80" s="240">
        <f t="shared" si="20"/>
        <v>1</v>
      </c>
      <c r="AG80" s="240">
        <f t="shared" si="20"/>
        <v>1</v>
      </c>
      <c r="AH80" s="240">
        <f t="shared" si="20"/>
        <v>0.98666595789502975</v>
      </c>
    </row>
    <row r="81" spans="2:34">
      <c r="B81" s="221">
        <v>600</v>
      </c>
      <c r="C81" s="222" t="s">
        <v>16</v>
      </c>
      <c r="D81" s="225">
        <f t="shared" ref="D81:S10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0.99999999999999989</v>
      </c>
      <c r="E81" s="241">
        <f t="shared" si="22"/>
        <v>1</v>
      </c>
      <c r="F81" s="241">
        <f t="shared" si="22"/>
        <v>1</v>
      </c>
      <c r="G81" s="241">
        <f t="shared" si="22"/>
        <v>1</v>
      </c>
      <c r="H81" s="241">
        <f t="shared" si="22"/>
        <v>0.99999999999997713</v>
      </c>
      <c r="I81" s="241">
        <f t="shared" si="22"/>
        <v>1</v>
      </c>
      <c r="J81" s="241">
        <f t="shared" si="22"/>
        <v>1</v>
      </c>
      <c r="K81" s="241">
        <f t="shared" si="22"/>
        <v>1</v>
      </c>
      <c r="L81" s="241">
        <f t="shared" si="22"/>
        <v>1</v>
      </c>
      <c r="M81" s="241">
        <f t="shared" si="22"/>
        <v>1</v>
      </c>
      <c r="N81" s="241">
        <f t="shared" si="22"/>
        <v>0.99999999999999989</v>
      </c>
      <c r="O81" s="241">
        <f t="shared" si="22"/>
        <v>1</v>
      </c>
      <c r="P81" s="241">
        <f t="shared" si="22"/>
        <v>1</v>
      </c>
      <c r="Q81" s="242">
        <f t="shared" si="22"/>
        <v>0.99999999999999989</v>
      </c>
      <c r="R81" s="242">
        <f t="shared" si="22"/>
        <v>0.99999999999999911</v>
      </c>
      <c r="S81" s="242">
        <f t="shared" si="22"/>
        <v>0.9999999999999829</v>
      </c>
      <c r="T81" s="242">
        <f t="shared" si="21"/>
        <v>0.9999999999999829</v>
      </c>
      <c r="U81" s="242">
        <f t="shared" si="21"/>
        <v>0.99999999999999178</v>
      </c>
      <c r="V81" s="242">
        <f t="shared" si="21"/>
        <v>0.99999999999999201</v>
      </c>
      <c r="W81" s="242">
        <f t="shared" si="21"/>
        <v>0.99999999999993294</v>
      </c>
      <c r="X81" s="242">
        <f t="shared" si="21"/>
        <v>0.99999999999993294</v>
      </c>
      <c r="Y81" s="243">
        <f t="shared" si="21"/>
        <v>0.99999999999999944</v>
      </c>
      <c r="Z81" s="243">
        <f t="shared" si="21"/>
        <v>0.99999999999996614</v>
      </c>
      <c r="AA81" s="243">
        <f t="shared" si="21"/>
        <v>0.99999999999876765</v>
      </c>
      <c r="AB81" s="243">
        <f t="shared" si="21"/>
        <v>0.99999999997017086</v>
      </c>
      <c r="AC81" s="243">
        <f t="shared" si="21"/>
        <v>0.9999878139900843</v>
      </c>
      <c r="AD81" s="244">
        <f t="shared" si="21"/>
        <v>0.98758314681224513</v>
      </c>
      <c r="AE81" s="244">
        <f t="shared" si="21"/>
        <v>0.99999999999999989</v>
      </c>
      <c r="AF81" s="244">
        <f t="shared" si="20"/>
        <v>1</v>
      </c>
      <c r="AG81" s="244">
        <f t="shared" si="20"/>
        <v>1</v>
      </c>
      <c r="AH81" s="244">
        <f t="shared" si="20"/>
        <v>0.98811323861984868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81"/>
  <sheetViews>
    <sheetView workbookViewId="0">
      <selection activeCell="A19" sqref="A19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AH3" si="1">U2</f>
        <v>50</v>
      </c>
      <c r="W2" s="180">
        <f t="shared" si="1"/>
        <v>50</v>
      </c>
      <c r="X2" s="180">
        <f t="shared" si="1"/>
        <v>50</v>
      </c>
      <c r="Y2" s="180">
        <f t="shared" si="1"/>
        <v>50</v>
      </c>
      <c r="Z2" s="180">
        <f t="shared" si="1"/>
        <v>50</v>
      </c>
      <c r="AA2" s="180">
        <f t="shared" si="1"/>
        <v>50</v>
      </c>
      <c r="AB2" s="180">
        <f t="shared" si="1"/>
        <v>50</v>
      </c>
      <c r="AC2" s="180">
        <f t="shared" si="1"/>
        <v>50</v>
      </c>
      <c r="AD2" s="180">
        <f t="shared" si="1"/>
        <v>50</v>
      </c>
      <c r="AE2" s="180">
        <f t="shared" si="1"/>
        <v>50</v>
      </c>
      <c r="AF2" s="180">
        <f t="shared" si="1"/>
        <v>50</v>
      </c>
      <c r="AG2" s="180">
        <f t="shared" si="1"/>
        <v>50</v>
      </c>
      <c r="AH2" s="180">
        <f t="shared" si="1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  <c r="X3" s="180">
        <f t="shared" si="1"/>
        <v>3.5</v>
      </c>
      <c r="Y3" s="180">
        <f t="shared" si="1"/>
        <v>3.5</v>
      </c>
      <c r="Z3" s="180">
        <f t="shared" si="1"/>
        <v>3.5</v>
      </c>
      <c r="AA3" s="180">
        <f t="shared" si="1"/>
        <v>3.5</v>
      </c>
      <c r="AB3" s="180">
        <f t="shared" si="1"/>
        <v>3.5</v>
      </c>
      <c r="AC3" s="180">
        <f t="shared" si="1"/>
        <v>3.5</v>
      </c>
      <c r="AD3" s="180">
        <f t="shared" si="1"/>
        <v>3.5</v>
      </c>
      <c r="AE3" s="180">
        <f t="shared" si="1"/>
        <v>3.5</v>
      </c>
      <c r="AF3" s="180">
        <f t="shared" si="1"/>
        <v>3.5</v>
      </c>
      <c r="AG3" s="180">
        <f t="shared" si="1"/>
        <v>3.5</v>
      </c>
      <c r="AH3" s="180">
        <f t="shared" si="1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III'!B8</f>
        <v>0.36115562946128099</v>
      </c>
      <c r="E5" s="180">
        <f>D5</f>
        <v>0.36115562946128099</v>
      </c>
      <c r="F5" s="180">
        <f t="shared" ref="F5:U6" si="2">E5</f>
        <v>0.36115562946128099</v>
      </c>
      <c r="G5" s="180">
        <f t="shared" si="2"/>
        <v>0.36115562946128099</v>
      </c>
      <c r="H5" s="180">
        <f t="shared" si="2"/>
        <v>0.36115562946128099</v>
      </c>
      <c r="I5" s="180">
        <f t="shared" si="2"/>
        <v>0.36115562946128099</v>
      </c>
      <c r="J5" s="180">
        <f t="shared" si="2"/>
        <v>0.36115562946128099</v>
      </c>
      <c r="K5" s="180">
        <f t="shared" si="2"/>
        <v>0.36115562946128099</v>
      </c>
      <c r="L5" s="180">
        <f t="shared" si="2"/>
        <v>0.36115562946128099</v>
      </c>
      <c r="M5" s="180">
        <f t="shared" si="2"/>
        <v>0.36115562946128099</v>
      </c>
      <c r="N5" s="180">
        <f t="shared" si="2"/>
        <v>0.36115562946128099</v>
      </c>
      <c r="O5" s="180">
        <f t="shared" si="2"/>
        <v>0.36115562946128099</v>
      </c>
      <c r="P5" s="180">
        <f t="shared" si="2"/>
        <v>0.36115562946128099</v>
      </c>
      <c r="Q5" s="180">
        <f t="shared" si="2"/>
        <v>0.36115562946128099</v>
      </c>
      <c r="R5" s="180">
        <f t="shared" si="2"/>
        <v>0.36115562946128099</v>
      </c>
      <c r="S5" s="180">
        <f t="shared" si="2"/>
        <v>0.36115562946128099</v>
      </c>
      <c r="T5" s="180">
        <f t="shared" si="2"/>
        <v>0.36115562946128099</v>
      </c>
      <c r="U5" s="180">
        <f t="shared" si="2"/>
        <v>0.36115562946128099</v>
      </c>
      <c r="V5" s="180">
        <f t="shared" ref="V5:AH6" si="3">U5</f>
        <v>0.36115562946128099</v>
      </c>
      <c r="W5" s="180">
        <f t="shared" si="3"/>
        <v>0.36115562946128099</v>
      </c>
      <c r="X5" s="180">
        <f t="shared" si="3"/>
        <v>0.36115562946128099</v>
      </c>
      <c r="Y5" s="180">
        <f t="shared" si="3"/>
        <v>0.36115562946128099</v>
      </c>
      <c r="Z5" s="180">
        <f t="shared" si="3"/>
        <v>0.36115562946128099</v>
      </c>
      <c r="AA5" s="180">
        <f t="shared" si="3"/>
        <v>0.36115562946128099</v>
      </c>
      <c r="AB5" s="180">
        <f t="shared" si="3"/>
        <v>0.36115562946128099</v>
      </c>
      <c r="AC5" s="180">
        <f t="shared" si="3"/>
        <v>0.36115562946128099</v>
      </c>
      <c r="AD5" s="180">
        <f t="shared" si="3"/>
        <v>0.36115562946128099</v>
      </c>
      <c r="AE5" s="180">
        <f t="shared" si="3"/>
        <v>0.36115562946128099</v>
      </c>
      <c r="AF5" s="180">
        <f t="shared" si="3"/>
        <v>0.36115562946128099</v>
      </c>
      <c r="AG5" s="180">
        <f t="shared" si="3"/>
        <v>0.36115562946128099</v>
      </c>
      <c r="AH5" s="180">
        <f t="shared" si="3"/>
        <v>0.36115562946128099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  <c r="X6" s="180">
        <f t="shared" si="3"/>
        <v>2.65</v>
      </c>
      <c r="Y6" s="180">
        <f t="shared" si="3"/>
        <v>2.65</v>
      </c>
      <c r="Z6" s="180">
        <f t="shared" si="3"/>
        <v>2.65</v>
      </c>
      <c r="AA6" s="180">
        <f t="shared" si="3"/>
        <v>2.65</v>
      </c>
      <c r="AB6" s="180">
        <f t="shared" si="3"/>
        <v>2.65</v>
      </c>
      <c r="AC6" s="180">
        <f t="shared" si="3"/>
        <v>2.65</v>
      </c>
      <c r="AD6" s="180">
        <f t="shared" si="3"/>
        <v>2.65</v>
      </c>
      <c r="AE6" s="180">
        <f t="shared" si="3"/>
        <v>2.65</v>
      </c>
      <c r="AF6" s="180">
        <f t="shared" si="3"/>
        <v>2.65</v>
      </c>
      <c r="AG6" s="180">
        <f t="shared" si="3"/>
        <v>2.65</v>
      </c>
      <c r="AH6" s="180">
        <f t="shared" si="3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1.6929375819276054</v>
      </c>
      <c r="E7" s="177">
        <f t="shared" ref="E7:AH7" si="4">(1-E5)*E6</f>
        <v>1.6929375819276054</v>
      </c>
      <c r="F7" s="177">
        <f t="shared" si="4"/>
        <v>1.6929375819276054</v>
      </c>
      <c r="G7" s="177">
        <f t="shared" si="4"/>
        <v>1.6929375819276054</v>
      </c>
      <c r="H7" s="177">
        <f t="shared" si="4"/>
        <v>1.6929375819276054</v>
      </c>
      <c r="I7" s="177">
        <f t="shared" si="4"/>
        <v>1.6929375819276054</v>
      </c>
      <c r="J7" s="177">
        <f t="shared" si="4"/>
        <v>1.6929375819276054</v>
      </c>
      <c r="K7" s="177">
        <f t="shared" si="4"/>
        <v>1.6929375819276054</v>
      </c>
      <c r="L7" s="177">
        <f t="shared" si="4"/>
        <v>1.6929375819276054</v>
      </c>
      <c r="M7" s="177">
        <f t="shared" si="4"/>
        <v>1.6929375819276054</v>
      </c>
      <c r="N7" s="177">
        <f t="shared" si="4"/>
        <v>1.6929375819276054</v>
      </c>
      <c r="O7" s="177">
        <f t="shared" si="4"/>
        <v>1.6929375819276054</v>
      </c>
      <c r="P7" s="177">
        <f t="shared" si="4"/>
        <v>1.6929375819276054</v>
      </c>
      <c r="Q7" s="177">
        <f t="shared" si="4"/>
        <v>1.6929375819276054</v>
      </c>
      <c r="R7" s="177">
        <f t="shared" si="4"/>
        <v>1.6929375819276054</v>
      </c>
      <c r="S7" s="177">
        <f t="shared" si="4"/>
        <v>1.6929375819276054</v>
      </c>
      <c r="T7" s="177">
        <f t="shared" si="4"/>
        <v>1.6929375819276054</v>
      </c>
      <c r="U7" s="177">
        <f t="shared" si="4"/>
        <v>1.6929375819276054</v>
      </c>
      <c r="V7" s="177">
        <f t="shared" si="4"/>
        <v>1.6929375819276054</v>
      </c>
      <c r="W7" s="177">
        <f t="shared" si="4"/>
        <v>1.6929375819276054</v>
      </c>
      <c r="X7" s="177">
        <f t="shared" si="4"/>
        <v>1.6929375819276054</v>
      </c>
      <c r="Y7" s="177">
        <f t="shared" si="4"/>
        <v>1.6929375819276054</v>
      </c>
      <c r="Z7" s="177">
        <f t="shared" si="4"/>
        <v>1.6929375819276054</v>
      </c>
      <c r="AA7" s="177">
        <f t="shared" si="4"/>
        <v>1.6929375819276054</v>
      </c>
      <c r="AB7" s="177">
        <f t="shared" si="4"/>
        <v>1.6929375819276054</v>
      </c>
      <c r="AC7" s="177">
        <f t="shared" si="4"/>
        <v>1.6929375819276054</v>
      </c>
      <c r="AD7" s="177">
        <f t="shared" si="4"/>
        <v>1.6929375819276054</v>
      </c>
      <c r="AE7" s="177">
        <f t="shared" si="4"/>
        <v>1.6929375819276054</v>
      </c>
      <c r="AF7" s="177">
        <f t="shared" si="4"/>
        <v>1.6929375819276054</v>
      </c>
      <c r="AG7" s="177">
        <f t="shared" si="4"/>
        <v>1.6929375819276054</v>
      </c>
      <c r="AH7" s="177">
        <f t="shared" si="4"/>
        <v>1.6929375819276054</v>
      </c>
    </row>
    <row r="8" spans="1:34">
      <c r="A8" s="175" t="s">
        <v>98</v>
      </c>
      <c r="B8" s="176" t="s">
        <v>68</v>
      </c>
      <c r="C8" s="176" t="s">
        <v>69</v>
      </c>
      <c r="D8" s="177">
        <f>'SV III'!B9</f>
        <v>5</v>
      </c>
      <c r="E8" s="180">
        <f>D8</f>
        <v>5</v>
      </c>
      <c r="F8" s="180">
        <f t="shared" ref="F8:AH8" si="5">E8</f>
        <v>5</v>
      </c>
      <c r="G8" s="180">
        <f t="shared" si="5"/>
        <v>5</v>
      </c>
      <c r="H8" s="180">
        <f t="shared" si="5"/>
        <v>5</v>
      </c>
      <c r="I8" s="180">
        <f t="shared" si="5"/>
        <v>5</v>
      </c>
      <c r="J8" s="180">
        <f t="shared" si="5"/>
        <v>5</v>
      </c>
      <c r="K8" s="180">
        <f t="shared" si="5"/>
        <v>5</v>
      </c>
      <c r="L8" s="180">
        <f t="shared" si="5"/>
        <v>5</v>
      </c>
      <c r="M8" s="180">
        <f t="shared" si="5"/>
        <v>5</v>
      </c>
      <c r="N8" s="180">
        <f t="shared" si="5"/>
        <v>5</v>
      </c>
      <c r="O8" s="180">
        <f t="shared" si="5"/>
        <v>5</v>
      </c>
      <c r="P8" s="180">
        <f t="shared" si="5"/>
        <v>5</v>
      </c>
      <c r="Q8" s="180">
        <f t="shared" si="5"/>
        <v>5</v>
      </c>
      <c r="R8" s="180">
        <f t="shared" si="5"/>
        <v>5</v>
      </c>
      <c r="S8" s="180">
        <f t="shared" si="5"/>
        <v>5</v>
      </c>
      <c r="T8" s="180">
        <f t="shared" si="5"/>
        <v>5</v>
      </c>
      <c r="U8" s="180">
        <f t="shared" si="5"/>
        <v>5</v>
      </c>
      <c r="V8" s="180">
        <f t="shared" si="5"/>
        <v>5</v>
      </c>
      <c r="W8" s="180">
        <f t="shared" si="5"/>
        <v>5</v>
      </c>
      <c r="X8" s="180">
        <f t="shared" si="5"/>
        <v>5</v>
      </c>
      <c r="Y8" s="180">
        <f t="shared" si="5"/>
        <v>5</v>
      </c>
      <c r="Z8" s="180">
        <f t="shared" si="5"/>
        <v>5</v>
      </c>
      <c r="AA8" s="180">
        <f t="shared" si="5"/>
        <v>5</v>
      </c>
      <c r="AB8" s="180">
        <f t="shared" si="5"/>
        <v>5</v>
      </c>
      <c r="AC8" s="180">
        <f t="shared" si="5"/>
        <v>5</v>
      </c>
      <c r="AD8" s="180">
        <f t="shared" si="5"/>
        <v>5</v>
      </c>
      <c r="AE8" s="180">
        <f t="shared" si="5"/>
        <v>5</v>
      </c>
      <c r="AF8" s="180">
        <f t="shared" si="5"/>
        <v>5</v>
      </c>
      <c r="AG8" s="180">
        <f t="shared" si="5"/>
        <v>5</v>
      </c>
      <c r="AH8" s="180">
        <f t="shared" si="5"/>
        <v>5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0.3597407652700732</v>
      </c>
      <c r="E9" s="181">
        <f t="shared" ref="E9:AH9" si="6">E8/(PI()*(E3^2)*E5)</f>
        <v>0.3597407652700732</v>
      </c>
      <c r="F9" s="181">
        <f t="shared" si="6"/>
        <v>0.3597407652700732</v>
      </c>
      <c r="G9" s="181">
        <f t="shared" si="6"/>
        <v>0.3597407652700732</v>
      </c>
      <c r="H9" s="181">
        <f t="shared" si="6"/>
        <v>0.3597407652700732</v>
      </c>
      <c r="I9" s="181">
        <f t="shared" si="6"/>
        <v>0.3597407652700732</v>
      </c>
      <c r="J9" s="181">
        <f t="shared" si="6"/>
        <v>0.3597407652700732</v>
      </c>
      <c r="K9" s="181">
        <f t="shared" si="6"/>
        <v>0.3597407652700732</v>
      </c>
      <c r="L9" s="181">
        <f t="shared" si="6"/>
        <v>0.3597407652700732</v>
      </c>
      <c r="M9" s="181">
        <f t="shared" si="6"/>
        <v>0.3597407652700732</v>
      </c>
      <c r="N9" s="181">
        <f t="shared" si="6"/>
        <v>0.3597407652700732</v>
      </c>
      <c r="O9" s="181">
        <f t="shared" si="6"/>
        <v>0.3597407652700732</v>
      </c>
      <c r="P9" s="181">
        <f t="shared" si="6"/>
        <v>0.3597407652700732</v>
      </c>
      <c r="Q9" s="181">
        <f t="shared" si="6"/>
        <v>0.3597407652700732</v>
      </c>
      <c r="R9" s="181">
        <f t="shared" si="6"/>
        <v>0.3597407652700732</v>
      </c>
      <c r="S9" s="181">
        <f t="shared" si="6"/>
        <v>0.3597407652700732</v>
      </c>
      <c r="T9" s="181">
        <f t="shared" si="6"/>
        <v>0.3597407652700732</v>
      </c>
      <c r="U9" s="181">
        <f t="shared" si="6"/>
        <v>0.3597407652700732</v>
      </c>
      <c r="V9" s="181">
        <f t="shared" si="6"/>
        <v>0.3597407652700732</v>
      </c>
      <c r="W9" s="181">
        <f t="shared" si="6"/>
        <v>0.3597407652700732</v>
      </c>
      <c r="X9" s="181">
        <f t="shared" si="6"/>
        <v>0.3597407652700732</v>
      </c>
      <c r="Y9" s="181">
        <f t="shared" si="6"/>
        <v>0.3597407652700732</v>
      </c>
      <c r="Z9" s="181">
        <f t="shared" si="6"/>
        <v>0.3597407652700732</v>
      </c>
      <c r="AA9" s="181">
        <f t="shared" si="6"/>
        <v>0.3597407652700732</v>
      </c>
      <c r="AB9" s="181">
        <f t="shared" si="6"/>
        <v>0.3597407652700732</v>
      </c>
      <c r="AC9" s="181">
        <f t="shared" si="6"/>
        <v>0.3597407652700732</v>
      </c>
      <c r="AD9" s="181">
        <f t="shared" si="6"/>
        <v>0.3597407652700732</v>
      </c>
      <c r="AE9" s="181">
        <f t="shared" si="6"/>
        <v>0.3597407652700732</v>
      </c>
      <c r="AF9" s="181">
        <f t="shared" si="6"/>
        <v>0.3597407652700732</v>
      </c>
      <c r="AG9" s="181">
        <f t="shared" si="6"/>
        <v>0.3597407652700732</v>
      </c>
      <c r="AH9" s="181">
        <f t="shared" si="6"/>
        <v>0.3597407652700732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III'!B10</f>
        <v>0.5</v>
      </c>
      <c r="E10" s="180">
        <f>D10</f>
        <v>0.5</v>
      </c>
      <c r="F10" s="180">
        <f t="shared" ref="F10:AH10" si="7">E10</f>
        <v>0.5</v>
      </c>
      <c r="G10" s="180">
        <f t="shared" si="7"/>
        <v>0.5</v>
      </c>
      <c r="H10" s="180">
        <f t="shared" si="7"/>
        <v>0.5</v>
      </c>
      <c r="I10" s="180">
        <f t="shared" si="7"/>
        <v>0.5</v>
      </c>
      <c r="J10" s="180">
        <f t="shared" si="7"/>
        <v>0.5</v>
      </c>
      <c r="K10" s="180">
        <f t="shared" si="7"/>
        <v>0.5</v>
      </c>
      <c r="L10" s="180">
        <f t="shared" si="7"/>
        <v>0.5</v>
      </c>
      <c r="M10" s="180">
        <f t="shared" si="7"/>
        <v>0.5</v>
      </c>
      <c r="N10" s="180">
        <f t="shared" si="7"/>
        <v>0.5</v>
      </c>
      <c r="O10" s="180">
        <f t="shared" si="7"/>
        <v>0.5</v>
      </c>
      <c r="P10" s="180">
        <f t="shared" si="7"/>
        <v>0.5</v>
      </c>
      <c r="Q10" s="180">
        <f t="shared" si="7"/>
        <v>0.5</v>
      </c>
      <c r="R10" s="180">
        <f t="shared" si="7"/>
        <v>0.5</v>
      </c>
      <c r="S10" s="180">
        <f t="shared" si="7"/>
        <v>0.5</v>
      </c>
      <c r="T10" s="180">
        <f t="shared" si="7"/>
        <v>0.5</v>
      </c>
      <c r="U10" s="180">
        <f t="shared" si="7"/>
        <v>0.5</v>
      </c>
      <c r="V10" s="180">
        <f t="shared" si="7"/>
        <v>0.5</v>
      </c>
      <c r="W10" s="180">
        <f t="shared" si="7"/>
        <v>0.5</v>
      </c>
      <c r="X10" s="180">
        <f t="shared" si="7"/>
        <v>0.5</v>
      </c>
      <c r="Y10" s="180">
        <f t="shared" si="7"/>
        <v>0.5</v>
      </c>
      <c r="Z10" s="180">
        <f t="shared" si="7"/>
        <v>0.5</v>
      </c>
      <c r="AA10" s="180">
        <f t="shared" si="7"/>
        <v>0.5</v>
      </c>
      <c r="AB10" s="180">
        <f t="shared" si="7"/>
        <v>0.5</v>
      </c>
      <c r="AC10" s="180">
        <f t="shared" si="7"/>
        <v>0.5</v>
      </c>
      <c r="AD10" s="180">
        <f t="shared" si="7"/>
        <v>0.5</v>
      </c>
      <c r="AE10" s="180">
        <f t="shared" si="7"/>
        <v>0.5</v>
      </c>
      <c r="AF10" s="180">
        <f t="shared" si="7"/>
        <v>0.5</v>
      </c>
      <c r="AG10" s="180">
        <f t="shared" si="7"/>
        <v>0.5</v>
      </c>
      <c r="AH10" s="180">
        <f t="shared" si="7"/>
        <v>0.5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III'!$AM$15:$AM$49,COLUMN(A1),ROW(A1))</f>
        <v>100</v>
      </c>
      <c r="E11" s="183">
        <f>INDEX('SV III'!$AM$15:$AM$49,COLUMN(D1),ROW(D1))</f>
        <v>100</v>
      </c>
      <c r="F11" s="183">
        <f>INDEX('SV III'!$AM$15:$AM$49,COLUMN(E1),ROW(E1))</f>
        <v>100</v>
      </c>
      <c r="G11" s="183">
        <f>INDEX('SV III'!$AM$15:$AM$49,COLUMN(F1),ROW(F1))</f>
        <v>100</v>
      </c>
      <c r="H11" s="183">
        <f>INDEX('SV III'!$AM$15:$AM$49,COLUMN(G1),ROW(G1))</f>
        <v>10</v>
      </c>
      <c r="I11" s="183">
        <f>INDEX('SV III'!$AM$15:$AM$49,COLUMN(H1),ROW(H1))</f>
        <v>10</v>
      </c>
      <c r="J11" s="183">
        <f>INDEX('SV III'!$AM$15:$AM$49,COLUMN(I1),ROW(I1))</f>
        <v>100</v>
      </c>
      <c r="K11" s="183">
        <f>INDEX('SV III'!$AM$15:$AM$49,COLUMN(J1),ROW(J1))</f>
        <v>100</v>
      </c>
      <c r="L11" s="183">
        <f>INDEX('SV III'!$AM$15:$AM$49,COLUMN(K1),ROW(K1))</f>
        <v>100</v>
      </c>
      <c r="M11" s="183">
        <f>INDEX('SV III'!$AM$15:$AM$49,COLUMN(L1),ROW(L1))</f>
        <v>100</v>
      </c>
      <c r="N11" s="183">
        <f>INDEX('SV III'!$AM$15:$AM$49,COLUMN(M1),ROW(M1))</f>
        <v>100</v>
      </c>
      <c r="O11" s="183">
        <f>INDEX('SV III'!$AM$15:$AM$49,COLUMN(N1),ROW(N1))</f>
        <v>100</v>
      </c>
      <c r="P11" s="183">
        <f>INDEX('SV III'!$AM$15:$AM$49,COLUMN(O1),ROW(O1))</f>
        <v>100</v>
      </c>
      <c r="Q11" s="183">
        <f>INDEX('SV III'!$AM$15:$AM$49,COLUMN(Q1),ROW(Q1))</f>
        <v>10</v>
      </c>
      <c r="R11" s="183">
        <f>INDEX('SV III'!$AM$15:$AM$49,COLUMN(R1),ROW(R1))</f>
        <v>10</v>
      </c>
      <c r="S11" s="183">
        <f>INDEX('SV III'!$AM$15:$AM$49,COLUMN(S1),ROW(S1))</f>
        <v>10</v>
      </c>
      <c r="T11" s="183">
        <f>INDEX('SV III'!$AM$15:$AM$49,COLUMN(T1),ROW(T1))</f>
        <v>10</v>
      </c>
      <c r="U11" s="183">
        <f>INDEX('SV III'!$AM$15:$AM$49,COLUMN(U1),ROW(U1))</f>
        <v>10</v>
      </c>
      <c r="V11" s="183">
        <f>INDEX('SV III'!$AM$15:$AM$49,COLUMN(V1),ROW(V1))</f>
        <v>10</v>
      </c>
      <c r="W11" s="183">
        <f>INDEX('SV III'!$AM$15:$AM$49,COLUMN(W1),ROW(W1))</f>
        <v>10</v>
      </c>
      <c r="X11" s="183">
        <f>INDEX('SV III'!$AM$15:$AM$49,COLUMN(X1),ROW(X1))</f>
        <v>10</v>
      </c>
      <c r="Y11" s="183">
        <f>INDEX('SV III'!$AM$15:$AM$49,COLUMN(Y1),ROW(Y1))</f>
        <v>10</v>
      </c>
      <c r="Z11" s="183">
        <f>INDEX('SV III'!$AM$15:$AM$49,COLUMN(Z1),ROW(Z1))</f>
        <v>10</v>
      </c>
      <c r="AA11" s="183">
        <f>INDEX('SV III'!$AM$15:$AM$49,COLUMN(AA1),ROW(AA1))</f>
        <v>10</v>
      </c>
      <c r="AB11" s="183">
        <f>INDEX('SV III'!$AM$15:$AM$49,COLUMN(AB1),ROW(AB1))</f>
        <v>10</v>
      </c>
      <c r="AC11" s="183">
        <f>INDEX('SV III'!$AM$15:$AM$49,COLUMN(AC1),ROW(AC1))</f>
        <v>10</v>
      </c>
      <c r="AD11" s="183">
        <f>INDEX('SV III'!$AM$15:$AM$49,COLUMN(AE1),ROW(AE1))</f>
        <v>10</v>
      </c>
      <c r="AE11" s="183">
        <f>INDEX('SV III'!$AM$15:$AM$49,COLUMN(AF1),ROW(AF1))</f>
        <v>100</v>
      </c>
      <c r="AF11" s="183">
        <f>INDEX('SV III'!$AM$15:$AM$49,COLUMN(AG1),ROW(AG1))</f>
        <v>100</v>
      </c>
      <c r="AG11" s="183">
        <f>INDEX('SV III'!$AM$15:$AM$49,COLUMN(AH1),ROW(AH1))</f>
        <v>100</v>
      </c>
      <c r="AH11" s="183">
        <f>INDEX('SV III'!$AM$15:$AM$49,COLUMN(AI1),ROW(AI1))</f>
        <v>10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0.50359740765270078</v>
      </c>
      <c r="E12" s="177">
        <f t="shared" ref="E12:AH12" si="8">E10+(E9/(E11*E15))</f>
        <v>0.50359740765270078</v>
      </c>
      <c r="F12" s="177">
        <f t="shared" si="8"/>
        <v>0.50359740765270078</v>
      </c>
      <c r="G12" s="177">
        <f t="shared" si="8"/>
        <v>0.50359740765270078</v>
      </c>
      <c r="H12" s="177">
        <f t="shared" si="8"/>
        <v>0.53597407652700735</v>
      </c>
      <c r="I12" s="177">
        <f t="shared" si="8"/>
        <v>0.53526870247745817</v>
      </c>
      <c r="J12" s="177">
        <f t="shared" si="8"/>
        <v>0.50359740765270078</v>
      </c>
      <c r="K12" s="177">
        <f t="shared" si="8"/>
        <v>0.50359740765270078</v>
      </c>
      <c r="L12" s="177">
        <f t="shared" si="8"/>
        <v>0.50359740765270078</v>
      </c>
      <c r="M12" s="177">
        <f t="shared" si="8"/>
        <v>0.50359740765270078</v>
      </c>
      <c r="N12" s="177">
        <f t="shared" si="8"/>
        <v>0.50359740765270078</v>
      </c>
      <c r="O12" s="177">
        <f t="shared" si="8"/>
        <v>0.50359740765270078</v>
      </c>
      <c r="P12" s="177">
        <f t="shared" si="8"/>
        <v>0.50359740765270078</v>
      </c>
      <c r="Q12" s="177">
        <f t="shared" si="8"/>
        <v>0.53362063226823109</v>
      </c>
      <c r="R12" s="177">
        <f t="shared" si="8"/>
        <v>0.53362063226823109</v>
      </c>
      <c r="S12" s="177">
        <f t="shared" si="8"/>
        <v>0.5333093301175994</v>
      </c>
      <c r="T12" s="177">
        <f t="shared" si="8"/>
        <v>0.5333093301175994</v>
      </c>
      <c r="U12" s="177">
        <f t="shared" si="8"/>
        <v>0.5333093301175994</v>
      </c>
      <c r="V12" s="177">
        <f t="shared" si="8"/>
        <v>0.5333093301175994</v>
      </c>
      <c r="W12" s="177">
        <f t="shared" si="8"/>
        <v>0.53211971118482793</v>
      </c>
      <c r="X12" s="177">
        <f t="shared" si="8"/>
        <v>0.53211971118482793</v>
      </c>
      <c r="Y12" s="177">
        <f t="shared" si="8"/>
        <v>0.53393780804434654</v>
      </c>
      <c r="Z12" s="177">
        <f t="shared" si="8"/>
        <v>0.5333093301175994</v>
      </c>
      <c r="AA12" s="177">
        <f t="shared" si="8"/>
        <v>0.5333093301175994</v>
      </c>
      <c r="AB12" s="177">
        <f t="shared" si="8"/>
        <v>0.53048650553136212</v>
      </c>
      <c r="AC12" s="177">
        <f t="shared" si="8"/>
        <v>0.5287792612216059</v>
      </c>
      <c r="AD12" s="177">
        <f t="shared" si="8"/>
        <v>0.52997839710583938</v>
      </c>
      <c r="AE12" s="177">
        <f t="shared" si="8"/>
        <v>0.50345904581990453</v>
      </c>
      <c r="AF12" s="177">
        <f t="shared" si="8"/>
        <v>0.50359740765270078</v>
      </c>
      <c r="AG12" s="177">
        <f t="shared" si="8"/>
        <v>0.50345904581990453</v>
      </c>
      <c r="AH12" s="177">
        <f t="shared" si="8"/>
        <v>0.52664746409407948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9">0.00000000000003595*293.15/(0.001*E4)</f>
        <v>9.7460927746386409E-11</v>
      </c>
      <c r="F13" s="177">
        <f t="shared" si="9"/>
        <v>9.7460927746386396E-11</v>
      </c>
      <c r="G13" s="177">
        <f t="shared" si="9"/>
        <v>8.6270700480521296E-11</v>
      </c>
      <c r="H13" s="177">
        <f t="shared" si="9"/>
        <v>8.6270700480521296E-11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7.7385486654183641E-11</v>
      </c>
      <c r="N13" s="177">
        <f t="shared" si="9"/>
        <v>7.7385486654183641E-11</v>
      </c>
      <c r="O13" s="177">
        <f t="shared" si="9"/>
        <v>8.6270700480521296E-11</v>
      </c>
      <c r="P13" s="177">
        <f t="shared" si="9"/>
        <v>8.6270700480521296E-11</v>
      </c>
      <c r="Q13" s="177">
        <f t="shared" si="9"/>
        <v>1.3492526373738923E-10</v>
      </c>
      <c r="R13" s="177">
        <f t="shared" si="9"/>
        <v>1.143849447543795E-10</v>
      </c>
      <c r="S13" s="177">
        <f t="shared" si="9"/>
        <v>9.9272254144687259E-11</v>
      </c>
      <c r="T13" s="177">
        <f t="shared" si="9"/>
        <v>9.9272254144687259E-11</v>
      </c>
      <c r="U13" s="177">
        <f t="shared" si="9"/>
        <v>9.9272254144687259E-11</v>
      </c>
      <c r="V13" s="177">
        <f t="shared" si="9"/>
        <v>8.7686939410580254E-11</v>
      </c>
      <c r="W13" s="177">
        <f t="shared" si="9"/>
        <v>8.7686939410580254E-11</v>
      </c>
      <c r="X13" s="177">
        <f t="shared" si="9"/>
        <v>8.7686939410580254E-11</v>
      </c>
      <c r="Y13" s="177">
        <f t="shared" si="9"/>
        <v>9.073077552215163E-11</v>
      </c>
      <c r="Z13" s="177">
        <f t="shared" si="9"/>
        <v>8.9182893289328926E-11</v>
      </c>
      <c r="AA13" s="177">
        <f t="shared" si="9"/>
        <v>8.2228570425392466E-11</v>
      </c>
      <c r="AB13" s="177">
        <f t="shared" si="9"/>
        <v>7.4117325409663123E-11</v>
      </c>
      <c r="AC13" s="177">
        <f t="shared" si="9"/>
        <v>7.4117325409663123E-11</v>
      </c>
      <c r="AD13" s="177">
        <f t="shared" si="9"/>
        <v>6.3031133559411226E-11</v>
      </c>
      <c r="AE13" s="177">
        <f t="shared" si="9"/>
        <v>7.8537145646406527E-11</v>
      </c>
      <c r="AF13" s="177">
        <f t="shared" si="9"/>
        <v>8.9215357200301364E-11</v>
      </c>
      <c r="AG13" s="177">
        <f t="shared" si="9"/>
        <v>7.974652486133497E-11</v>
      </c>
      <c r="AH13" s="177">
        <f t="shared" si="9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0.18116451697911468</v>
      </c>
      <c r="E14" s="181">
        <f t="shared" ref="E14:AH14" si="10">E9*E12+E13</f>
        <v>0.18116451691446853</v>
      </c>
      <c r="F14" s="181">
        <f t="shared" si="10"/>
        <v>0.18116451691446853</v>
      </c>
      <c r="G14" s="181">
        <f t="shared" si="10"/>
        <v>0.18116451690327831</v>
      </c>
      <c r="H14" s="181">
        <f t="shared" si="10"/>
        <v>0.19281172454101711</v>
      </c>
      <c r="I14" s="181">
        <f t="shared" si="10"/>
        <v>0.19255797274063063</v>
      </c>
      <c r="J14" s="181">
        <f t="shared" si="10"/>
        <v>0.18116451690327831</v>
      </c>
      <c r="K14" s="181">
        <f t="shared" si="10"/>
        <v>0.18116451690327831</v>
      </c>
      <c r="L14" s="181">
        <f t="shared" si="10"/>
        <v>0.18116451690327831</v>
      </c>
      <c r="M14" s="181">
        <f t="shared" si="10"/>
        <v>0.18116451689439309</v>
      </c>
      <c r="N14" s="181">
        <f t="shared" si="10"/>
        <v>0.18116451689439309</v>
      </c>
      <c r="O14" s="181">
        <f t="shared" si="10"/>
        <v>0.18116451690327831</v>
      </c>
      <c r="P14" s="181">
        <f t="shared" si="10"/>
        <v>0.18116451690327831</v>
      </c>
      <c r="Q14" s="181">
        <f t="shared" si="10"/>
        <v>0.19196509475099904</v>
      </c>
      <c r="R14" s="181">
        <f t="shared" si="10"/>
        <v>0.19196509473045872</v>
      </c>
      <c r="S14" s="181">
        <f t="shared" si="10"/>
        <v>0.19185310664144756</v>
      </c>
      <c r="T14" s="181">
        <f t="shared" si="10"/>
        <v>0.19185310664144756</v>
      </c>
      <c r="U14" s="181">
        <f t="shared" si="10"/>
        <v>0.19185310664144756</v>
      </c>
      <c r="V14" s="181">
        <f t="shared" si="10"/>
        <v>0.19185310662986224</v>
      </c>
      <c r="W14" s="181">
        <f t="shared" si="10"/>
        <v>0.19142515220460726</v>
      </c>
      <c r="X14" s="181">
        <f t="shared" si="10"/>
        <v>0.19142515220460726</v>
      </c>
      <c r="Y14" s="181">
        <f t="shared" si="10"/>
        <v>0.19207919576322946</v>
      </c>
      <c r="Z14" s="181">
        <f t="shared" si="10"/>
        <v>0.19185310663135818</v>
      </c>
      <c r="AA14" s="181">
        <f t="shared" si="10"/>
        <v>0.19185310662440386</v>
      </c>
      <c r="AB14" s="181">
        <f t="shared" si="10"/>
        <v>0.19083762153941644</v>
      </c>
      <c r="AC14" s="181">
        <f t="shared" si="10"/>
        <v>0.19022345616492178</v>
      </c>
      <c r="AD14" s="181">
        <f t="shared" si="10"/>
        <v>0.19065483421449256</v>
      </c>
      <c r="AE14" s="181">
        <f t="shared" si="10"/>
        <v>0.18111474250393045</v>
      </c>
      <c r="AF14" s="181">
        <f t="shared" si="10"/>
        <v>0.18116451690622296</v>
      </c>
      <c r="AG14" s="181">
        <f t="shared" si="10"/>
        <v>0.18111474250513981</v>
      </c>
      <c r="AH14" s="181">
        <f t="shared" si="10"/>
        <v>0.18945656182340989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III'!$AL$15:$AL$49,COLUMN(A1),ROW(A1))</f>
        <v>1</v>
      </c>
      <c r="E15" s="182">
        <f>INDEX('SV III'!$AL$15:$AL$49,COLUMN(D1),ROW(D1))</f>
        <v>1</v>
      </c>
      <c r="F15" s="182">
        <f>INDEX('SV III'!$AL$15:$AL$49,COLUMN(E1),ROW(E1))</f>
        <v>1</v>
      </c>
      <c r="G15" s="182">
        <f>INDEX('SV III'!$AL$15:$AL$49,COLUMN(F1),ROW(F1))</f>
        <v>1</v>
      </c>
      <c r="H15" s="182">
        <f>INDEX('SV III'!$AL$15:$AL$49,COLUMN(G1),ROW(G1))</f>
        <v>1</v>
      </c>
      <c r="I15" s="182">
        <f>INDEX('SV III'!$AL$15:$AL$49,COLUMN(H1),ROW(H1))</f>
        <v>1.02</v>
      </c>
      <c r="J15" s="182">
        <f>INDEX('SV III'!$AL$15:$AL$49,COLUMN(I1),ROW(I1))</f>
        <v>1</v>
      </c>
      <c r="K15" s="182">
        <f>INDEX('SV III'!$AL$15:$AL$49,COLUMN(J1),ROW(J1))</f>
        <v>1</v>
      </c>
      <c r="L15" s="182">
        <f>INDEX('SV III'!$AL$15:$AL$49,COLUMN(K1),ROW(K1))</f>
        <v>1</v>
      </c>
      <c r="M15" s="182">
        <f>INDEX('SV III'!$AL$15:$AL$49,COLUMN(L1),ROW(L1))</f>
        <v>1</v>
      </c>
      <c r="N15" s="182">
        <f>INDEX('SV III'!$AL$15:$AL$49,COLUMN(M1),ROW(M1))</f>
        <v>1</v>
      </c>
      <c r="O15" s="182">
        <f>INDEX('SV III'!$AL$15:$AL$49,COLUMN(N1),ROW(N1))</f>
        <v>1</v>
      </c>
      <c r="P15" s="182">
        <f>INDEX('SV III'!$AL$15:$AL$49,COLUMN(O1),ROW(O1))</f>
        <v>1</v>
      </c>
      <c r="Q15" s="182">
        <f>INDEX('SV III'!$AL$15:$AL$49,COLUMN(Q1),ROW(Q1))</f>
        <v>1.07</v>
      </c>
      <c r="R15" s="182">
        <f>INDEX('SV III'!$AL$15:$AL$49,COLUMN(R1),ROW(R1))</f>
        <v>1.07</v>
      </c>
      <c r="S15" s="182">
        <f>INDEX('SV III'!$AL$15:$AL$49,COLUMN(S1),ROW(S1))</f>
        <v>1.08</v>
      </c>
      <c r="T15" s="182">
        <f>INDEX('SV III'!$AL$15:$AL$49,COLUMN(T1),ROW(T1))</f>
        <v>1.08</v>
      </c>
      <c r="U15" s="182">
        <f>INDEX('SV III'!$AL$15:$AL$49,COLUMN(U1),ROW(U1))</f>
        <v>1.08</v>
      </c>
      <c r="V15" s="182">
        <f>INDEX('SV III'!$AL$15:$AL$49,COLUMN(V1),ROW(V1))</f>
        <v>1.08</v>
      </c>
      <c r="W15" s="182">
        <f>INDEX('SV III'!$AL$15:$AL$49,COLUMN(W1),ROW(W1))</f>
        <v>1.1200000000000001</v>
      </c>
      <c r="X15" s="182">
        <f>INDEX('SV III'!$AL$15:$AL$49,COLUMN(X1),ROW(X1))</f>
        <v>1.1200000000000001</v>
      </c>
      <c r="Y15" s="182">
        <f>INDEX('SV III'!$AL$15:$AL$49,COLUMN(Y1),ROW(Y1))</f>
        <v>1.06</v>
      </c>
      <c r="Z15" s="182">
        <f>INDEX('SV III'!$AL$15:$AL$49,COLUMN(Z1),ROW(Z1))</f>
        <v>1.08</v>
      </c>
      <c r="AA15" s="182">
        <f>INDEX('SV III'!$AL$15:$AL$49,COLUMN(AA1),ROW(AA1))</f>
        <v>1.08</v>
      </c>
      <c r="AB15" s="182">
        <f>INDEX('SV III'!$AL$15:$AL$49,COLUMN(AB1),ROW(AB1))</f>
        <v>1.18</v>
      </c>
      <c r="AC15" s="182">
        <f>INDEX('SV III'!$AL$15:$AL$49,COLUMN(AC1),ROW(AC1))</f>
        <v>1.25</v>
      </c>
      <c r="AD15" s="182">
        <f>INDEX('SV III'!$AL$15:$AL$49,COLUMN(AE1),ROW(AE1))</f>
        <v>1.2</v>
      </c>
      <c r="AE15" s="182">
        <f>INDEX('SV III'!$AL$15:$AL$49,COLUMN(AF1),ROW(AF1))</f>
        <v>1.04</v>
      </c>
      <c r="AF15" s="182">
        <f>INDEX('SV III'!$AL$15:$AL$49,COLUMN(AG1),ROW(AG1))</f>
        <v>1</v>
      </c>
      <c r="AG15" s="182">
        <f>INDEX('SV III'!$AL$15:$AL$49,COLUMN(AH1),ROW(AH1))</f>
        <v>1.04</v>
      </c>
      <c r="AH15" s="182">
        <f>INDEX('SV III'!$AL$15:$AL$49,COLUMN(AI1),ROW(AI1))</f>
        <v>1.35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H18" si="11">D1</f>
        <v>Tracer</v>
      </c>
      <c r="E18" s="186" t="str">
        <f t="shared" si="11"/>
        <v>2MP</v>
      </c>
      <c r="F18" s="186" t="str">
        <f t="shared" si="11"/>
        <v>4MP</v>
      </c>
      <c r="G18" s="186" t="str">
        <f t="shared" si="11"/>
        <v>23DMP</v>
      </c>
      <c r="H18" s="186" t="str">
        <f t="shared" si="11"/>
        <v>24DMP</v>
      </c>
      <c r="I18" s="186" t="str">
        <f t="shared" si="11"/>
        <v>25DMP</v>
      </c>
      <c r="J18" s="186" t="str">
        <f t="shared" si="11"/>
        <v>26DMP</v>
      </c>
      <c r="K18" s="186" t="str">
        <f t="shared" si="11"/>
        <v>34DMP</v>
      </c>
      <c r="L18" s="186" t="str">
        <f t="shared" si="11"/>
        <v>35DMP</v>
      </c>
      <c r="M18" s="186" t="str">
        <f t="shared" si="11"/>
        <v>235TMP</v>
      </c>
      <c r="N18" s="186" t="str">
        <f t="shared" si="11"/>
        <v>246TMP</v>
      </c>
      <c r="O18" s="186" t="str">
        <f t="shared" si="11"/>
        <v>2EP</v>
      </c>
      <c r="P18" s="186" t="str">
        <f t="shared" si="11"/>
        <v>3EP</v>
      </c>
      <c r="Q18" s="226" t="str">
        <f t="shared" si="11"/>
        <v>BEN</v>
      </c>
      <c r="R18" s="226" t="str">
        <f t="shared" si="11"/>
        <v>TOL</v>
      </c>
      <c r="S18" s="226" t="str">
        <f t="shared" si="11"/>
        <v>ETB</v>
      </c>
      <c r="T18" s="226" t="str">
        <f t="shared" si="11"/>
        <v>mpX</v>
      </c>
      <c r="U18" s="226" t="str">
        <f t="shared" si="11"/>
        <v>orX</v>
      </c>
      <c r="V18" s="226" t="str">
        <f t="shared" si="11"/>
        <v>123TMB</v>
      </c>
      <c r="W18" s="226" t="str">
        <f t="shared" si="11"/>
        <v>124TMB</v>
      </c>
      <c r="X18" s="226" t="str">
        <f t="shared" si="11"/>
        <v>135TMB</v>
      </c>
      <c r="Y18" s="231" t="str">
        <f t="shared" si="11"/>
        <v>IDE</v>
      </c>
      <c r="Z18" s="231" t="str">
        <f t="shared" si="11"/>
        <v>IDA</v>
      </c>
      <c r="AA18" s="231" t="str">
        <f t="shared" si="11"/>
        <v>NAP</v>
      </c>
      <c r="AB18" s="231" t="str">
        <f t="shared" si="11"/>
        <v>1MN</v>
      </c>
      <c r="AC18" s="231" t="str">
        <f t="shared" si="11"/>
        <v>2MN</v>
      </c>
      <c r="AD18" s="236" t="str">
        <f t="shared" si="11"/>
        <v>CAR</v>
      </c>
      <c r="AE18" s="236" t="str">
        <f t="shared" si="11"/>
        <v>BTP</v>
      </c>
      <c r="AF18" s="236" t="str">
        <f t="shared" si="11"/>
        <v>BFU</v>
      </c>
      <c r="AG18" s="236" t="str">
        <f t="shared" si="11"/>
        <v>2MB</v>
      </c>
      <c r="AH18" s="236" t="str">
        <f t="shared" si="11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S4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230">
        <f t="shared" si="13"/>
        <v>0</v>
      </c>
      <c r="R22" s="230">
        <f t="shared" si="13"/>
        <v>0</v>
      </c>
      <c r="S22" s="230">
        <f t="shared" si="13"/>
        <v>0</v>
      </c>
      <c r="T22" s="230">
        <f t="shared" si="13"/>
        <v>0</v>
      </c>
      <c r="U22" s="230">
        <f t="shared" si="13"/>
        <v>0</v>
      </c>
      <c r="V22" s="230">
        <f t="shared" ref="V22:AK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0">
        <f t="shared" si="14"/>
        <v>0</v>
      </c>
      <c r="X22" s="230">
        <f t="shared" si="14"/>
        <v>0</v>
      </c>
      <c r="Y22" s="235">
        <f t="shared" si="14"/>
        <v>0</v>
      </c>
      <c r="Z22" s="235">
        <f t="shared" si="14"/>
        <v>0</v>
      </c>
      <c r="AA22" s="235">
        <f t="shared" si="14"/>
        <v>0</v>
      </c>
      <c r="AB22" s="235">
        <f t="shared" si="14"/>
        <v>0</v>
      </c>
      <c r="AC22" s="235">
        <f t="shared" si="14"/>
        <v>0</v>
      </c>
      <c r="AD22" s="240">
        <f t="shared" si="14"/>
        <v>0</v>
      </c>
      <c r="AE22" s="240">
        <f t="shared" si="14"/>
        <v>0</v>
      </c>
      <c r="AF22" s="240">
        <f t="shared" si="14"/>
        <v>0</v>
      </c>
      <c r="AG22" s="240">
        <f t="shared" si="14"/>
        <v>0</v>
      </c>
      <c r="AH22" s="240">
        <f t="shared" si="14"/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0</v>
      </c>
      <c r="O23" s="190">
        <f t="shared" si="13"/>
        <v>0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0</v>
      </c>
      <c r="R23" s="230">
        <f t="shared" si="13"/>
        <v>0</v>
      </c>
      <c r="S23" s="230">
        <f t="shared" si="13"/>
        <v>0</v>
      </c>
      <c r="T23" s="230">
        <f t="shared" si="13"/>
        <v>0</v>
      </c>
      <c r="U23" s="230">
        <f t="shared" si="13"/>
        <v>0</v>
      </c>
      <c r="V23" s="230">
        <f t="shared" si="14"/>
        <v>0</v>
      </c>
      <c r="W23" s="230">
        <f t="shared" si="14"/>
        <v>0</v>
      </c>
      <c r="X23" s="230">
        <f t="shared" si="14"/>
        <v>0</v>
      </c>
      <c r="Y23" s="235">
        <f t="shared" si="14"/>
        <v>0</v>
      </c>
      <c r="Z23" s="235">
        <f t="shared" si="14"/>
        <v>0</v>
      </c>
      <c r="AA23" s="235">
        <f t="shared" si="14"/>
        <v>0</v>
      </c>
      <c r="AB23" s="235">
        <f t="shared" si="14"/>
        <v>0</v>
      </c>
      <c r="AC23" s="235">
        <f t="shared" si="14"/>
        <v>0</v>
      </c>
      <c r="AD23" s="240">
        <f t="shared" si="14"/>
        <v>0</v>
      </c>
      <c r="AE23" s="240">
        <f t="shared" si="14"/>
        <v>0</v>
      </c>
      <c r="AF23" s="240">
        <f t="shared" si="14"/>
        <v>0</v>
      </c>
      <c r="AG23" s="240">
        <f t="shared" si="14"/>
        <v>0</v>
      </c>
      <c r="AH23" s="240">
        <f t="shared" si="14"/>
        <v>0</v>
      </c>
    </row>
    <row r="24" spans="1:34">
      <c r="B24" s="218">
        <v>30</v>
      </c>
      <c r="C24" s="220" t="s">
        <v>16</v>
      </c>
      <c r="D24" s="224">
        <f t="shared" si="12"/>
        <v>0</v>
      </c>
      <c r="E24" s="190">
        <f t="shared" si="12"/>
        <v>0</v>
      </c>
      <c r="F24" s="190">
        <f t="shared" si="12"/>
        <v>0</v>
      </c>
      <c r="G24" s="190">
        <f t="shared" si="12"/>
        <v>0</v>
      </c>
      <c r="H24" s="190">
        <f t="shared" si="12"/>
        <v>0</v>
      </c>
      <c r="I24" s="190">
        <f t="shared" si="12"/>
        <v>0</v>
      </c>
      <c r="J24" s="190">
        <f t="shared" si="12"/>
        <v>0</v>
      </c>
      <c r="K24" s="190">
        <f t="shared" si="12"/>
        <v>0</v>
      </c>
      <c r="L24" s="190">
        <f t="shared" si="12"/>
        <v>0</v>
      </c>
      <c r="M24" s="190">
        <f t="shared" si="12"/>
        <v>0</v>
      </c>
      <c r="N24" s="190">
        <f t="shared" si="12"/>
        <v>0</v>
      </c>
      <c r="O24" s="190">
        <f t="shared" si="12"/>
        <v>0</v>
      </c>
      <c r="P24" s="190">
        <f t="shared" si="12"/>
        <v>0</v>
      </c>
      <c r="Q24" s="230">
        <f t="shared" si="12"/>
        <v>0</v>
      </c>
      <c r="R24" s="230">
        <f t="shared" si="13"/>
        <v>0</v>
      </c>
      <c r="S24" s="230">
        <f t="shared" si="13"/>
        <v>0</v>
      </c>
      <c r="T24" s="230">
        <f t="shared" si="13"/>
        <v>0</v>
      </c>
      <c r="U24" s="230">
        <f t="shared" si="13"/>
        <v>0</v>
      </c>
      <c r="V24" s="230">
        <f t="shared" si="14"/>
        <v>0</v>
      </c>
      <c r="W24" s="230">
        <f t="shared" si="14"/>
        <v>0</v>
      </c>
      <c r="X24" s="230">
        <f t="shared" si="14"/>
        <v>0</v>
      </c>
      <c r="Y24" s="235">
        <f t="shared" si="14"/>
        <v>0</v>
      </c>
      <c r="Z24" s="235">
        <f t="shared" si="14"/>
        <v>0</v>
      </c>
      <c r="AA24" s="235">
        <f t="shared" si="14"/>
        <v>0</v>
      </c>
      <c r="AB24" s="235">
        <f t="shared" si="14"/>
        <v>0</v>
      </c>
      <c r="AC24" s="235">
        <f t="shared" si="14"/>
        <v>0</v>
      </c>
      <c r="AD24" s="240">
        <f t="shared" si="14"/>
        <v>0</v>
      </c>
      <c r="AE24" s="240">
        <f t="shared" si="14"/>
        <v>0</v>
      </c>
      <c r="AF24" s="240">
        <f t="shared" si="14"/>
        <v>0</v>
      </c>
      <c r="AG24" s="240">
        <f t="shared" si="14"/>
        <v>0</v>
      </c>
      <c r="AH24" s="240">
        <f t="shared" si="14"/>
        <v>0</v>
      </c>
    </row>
    <row r="25" spans="1:34">
      <c r="B25" s="218">
        <v>40</v>
      </c>
      <c r="C25" s="220" t="s">
        <v>16</v>
      </c>
      <c r="D25" s="224">
        <f t="shared" si="12"/>
        <v>0</v>
      </c>
      <c r="E25" s="190">
        <f t="shared" si="12"/>
        <v>0</v>
      </c>
      <c r="F25" s="190">
        <f t="shared" si="12"/>
        <v>0</v>
      </c>
      <c r="G25" s="190">
        <f t="shared" si="12"/>
        <v>0</v>
      </c>
      <c r="H25" s="190">
        <f t="shared" si="12"/>
        <v>0</v>
      </c>
      <c r="I25" s="190">
        <f t="shared" si="12"/>
        <v>0</v>
      </c>
      <c r="J25" s="190">
        <f t="shared" si="12"/>
        <v>0</v>
      </c>
      <c r="K25" s="190">
        <f t="shared" si="12"/>
        <v>0</v>
      </c>
      <c r="L25" s="190">
        <f t="shared" si="12"/>
        <v>0</v>
      </c>
      <c r="M25" s="190">
        <f t="shared" si="12"/>
        <v>0</v>
      </c>
      <c r="N25" s="190">
        <f t="shared" si="12"/>
        <v>0</v>
      </c>
      <c r="O25" s="190">
        <f t="shared" si="12"/>
        <v>0</v>
      </c>
      <c r="P25" s="190">
        <f t="shared" si="12"/>
        <v>0</v>
      </c>
      <c r="Q25" s="230">
        <f t="shared" si="12"/>
        <v>0</v>
      </c>
      <c r="R25" s="230">
        <f t="shared" si="13"/>
        <v>0</v>
      </c>
      <c r="S25" s="230">
        <f t="shared" si="13"/>
        <v>0</v>
      </c>
      <c r="T25" s="230">
        <f t="shared" si="13"/>
        <v>0</v>
      </c>
      <c r="U25" s="230">
        <f t="shared" si="13"/>
        <v>0</v>
      </c>
      <c r="V25" s="230">
        <f t="shared" si="14"/>
        <v>0</v>
      </c>
      <c r="W25" s="230">
        <f t="shared" si="14"/>
        <v>0</v>
      </c>
      <c r="X25" s="230">
        <f t="shared" si="14"/>
        <v>0</v>
      </c>
      <c r="Y25" s="235">
        <f t="shared" si="14"/>
        <v>0</v>
      </c>
      <c r="Z25" s="235">
        <f t="shared" si="14"/>
        <v>0</v>
      </c>
      <c r="AA25" s="235">
        <f t="shared" si="14"/>
        <v>0</v>
      </c>
      <c r="AB25" s="235">
        <f t="shared" si="14"/>
        <v>0</v>
      </c>
      <c r="AC25" s="235">
        <f t="shared" si="14"/>
        <v>0</v>
      </c>
      <c r="AD25" s="240">
        <f t="shared" si="14"/>
        <v>0</v>
      </c>
      <c r="AE25" s="240">
        <f t="shared" si="14"/>
        <v>0</v>
      </c>
      <c r="AF25" s="240">
        <f t="shared" si="14"/>
        <v>0</v>
      </c>
      <c r="AG25" s="240">
        <f t="shared" si="14"/>
        <v>0</v>
      </c>
      <c r="AH25" s="240">
        <f t="shared" si="14"/>
        <v>0</v>
      </c>
    </row>
    <row r="26" spans="1:34">
      <c r="B26" s="218">
        <v>50</v>
      </c>
      <c r="C26" s="220" t="s">
        <v>16</v>
      </c>
      <c r="D26" s="224">
        <f t="shared" si="12"/>
        <v>2.7144952952085081E-14</v>
      </c>
      <c r="E26" s="190">
        <f t="shared" si="12"/>
        <v>2.7144952952085077E-14</v>
      </c>
      <c r="F26" s="190">
        <f t="shared" si="12"/>
        <v>2.7144952952085077E-14</v>
      </c>
      <c r="G26" s="190">
        <f t="shared" si="12"/>
        <v>2.7144952952085081E-14</v>
      </c>
      <c r="H26" s="190">
        <f t="shared" si="12"/>
        <v>1.5437651157412802E-13</v>
      </c>
      <c r="I26" s="190">
        <f t="shared" si="12"/>
        <v>8.1712414612411521E-14</v>
      </c>
      <c r="J26" s="190">
        <f t="shared" si="12"/>
        <v>2.7144952952085081E-14</v>
      </c>
      <c r="K26" s="190">
        <f t="shared" si="12"/>
        <v>2.7144952952085081E-14</v>
      </c>
      <c r="L26" s="190">
        <f t="shared" si="12"/>
        <v>2.7144952952085081E-14</v>
      </c>
      <c r="M26" s="190">
        <f t="shared" si="12"/>
        <v>2.7144952952085077E-14</v>
      </c>
      <c r="N26" s="190">
        <f t="shared" si="12"/>
        <v>2.7144952952085077E-14</v>
      </c>
      <c r="O26" s="190">
        <f t="shared" si="12"/>
        <v>2.7144952952085081E-14</v>
      </c>
      <c r="P26" s="190">
        <f t="shared" si="12"/>
        <v>2.7144952952085081E-14</v>
      </c>
      <c r="Q26" s="230">
        <f t="shared" si="12"/>
        <v>1.7930101847696278E-14</v>
      </c>
      <c r="R26" s="230">
        <f t="shared" si="13"/>
        <v>1.7930101847696275E-14</v>
      </c>
      <c r="S26" s="230">
        <f t="shared" si="13"/>
        <v>1.3378187446733138E-14</v>
      </c>
      <c r="T26" s="230">
        <f t="shared" si="13"/>
        <v>1.3378187446733138E-14</v>
      </c>
      <c r="U26" s="230">
        <f t="shared" si="13"/>
        <v>1.3378187446733138E-14</v>
      </c>
      <c r="V26" s="230">
        <f t="shared" si="14"/>
        <v>1.3378187446733136E-14</v>
      </c>
      <c r="W26" s="230">
        <f t="shared" si="14"/>
        <v>4.3298697960381105E-15</v>
      </c>
      <c r="X26" s="230">
        <f t="shared" si="14"/>
        <v>4.3298697960381105E-15</v>
      </c>
      <c r="Y26" s="235">
        <f t="shared" si="14"/>
        <v>2.4091839634365897E-14</v>
      </c>
      <c r="Z26" s="235">
        <f t="shared" si="14"/>
        <v>1.3378187446733136E-14</v>
      </c>
      <c r="AA26" s="235">
        <f t="shared" si="14"/>
        <v>1.3378187446733135E-14</v>
      </c>
      <c r="AB26" s="235">
        <f t="shared" si="14"/>
        <v>8.8817841970012523E-16</v>
      </c>
      <c r="AC26" s="235">
        <f t="shared" si="14"/>
        <v>1.6653345369377348E-16</v>
      </c>
      <c r="AD26" s="240">
        <f t="shared" si="14"/>
        <v>5.5511151231257827E-16</v>
      </c>
      <c r="AE26" s="240">
        <f t="shared" si="14"/>
        <v>7.6605388699135801E-15</v>
      </c>
      <c r="AF26" s="240">
        <f t="shared" si="14"/>
        <v>2.7144952952085081E-14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7.6605388699135801E-15</v>
      </c>
      <c r="AH26" s="240">
        <f t="shared" si="14"/>
        <v>0</v>
      </c>
    </row>
    <row r="27" spans="1:34">
      <c r="B27" s="218">
        <v>60</v>
      </c>
      <c r="C27" s="220" t="s">
        <v>16</v>
      </c>
      <c r="D27" s="224">
        <f t="shared" si="12"/>
        <v>5.4934068405287917E-10</v>
      </c>
      <c r="E27" s="190">
        <f t="shared" si="12"/>
        <v>5.4934068405287917E-10</v>
      </c>
      <c r="F27" s="190">
        <f t="shared" si="12"/>
        <v>5.4934068405287917E-10</v>
      </c>
      <c r="G27" s="190">
        <f t="shared" si="12"/>
        <v>5.4934068405287917E-10</v>
      </c>
      <c r="H27" s="190">
        <f t="shared" si="12"/>
        <v>1.7374005012449345E-9</v>
      </c>
      <c r="I27" s="190">
        <f t="shared" si="12"/>
        <v>9.9043623302819128E-10</v>
      </c>
      <c r="J27" s="190">
        <f t="shared" si="12"/>
        <v>5.4934068405287917E-10</v>
      </c>
      <c r="K27" s="190">
        <f t="shared" si="12"/>
        <v>5.4934068405287917E-10</v>
      </c>
      <c r="L27" s="190">
        <f t="shared" si="12"/>
        <v>5.4934068405287917E-10</v>
      </c>
      <c r="M27" s="190">
        <f t="shared" si="12"/>
        <v>5.4934068405287917E-10</v>
      </c>
      <c r="N27" s="190">
        <f t="shared" si="12"/>
        <v>5.4934068405287917E-10</v>
      </c>
      <c r="O27" s="190">
        <f t="shared" si="12"/>
        <v>5.4934068405287917E-10</v>
      </c>
      <c r="P27" s="190">
        <f t="shared" si="12"/>
        <v>5.4934068405287917E-10</v>
      </c>
      <c r="Q27" s="230">
        <f t="shared" si="12"/>
        <v>2.571916568605559E-10</v>
      </c>
      <c r="R27" s="230">
        <f t="shared" si="13"/>
        <v>2.571916568605559E-10</v>
      </c>
      <c r="S27" s="230">
        <f t="shared" si="13"/>
        <v>1.9825707742171519E-10</v>
      </c>
      <c r="T27" s="230">
        <f t="shared" si="13"/>
        <v>1.9825707742171519E-10</v>
      </c>
      <c r="U27" s="230">
        <f t="shared" si="13"/>
        <v>1.9825707742171519E-10</v>
      </c>
      <c r="V27" s="230">
        <f t="shared" si="14"/>
        <v>1.9825707742171519E-10</v>
      </c>
      <c r="W27" s="230">
        <f t="shared" si="14"/>
        <v>7.2138350848405253E-11</v>
      </c>
      <c r="X27" s="230">
        <f t="shared" si="14"/>
        <v>7.2138350848405253E-11</v>
      </c>
      <c r="Y27" s="235">
        <f t="shared" si="14"/>
        <v>3.3467584259483374E-10</v>
      </c>
      <c r="Z27" s="235">
        <f t="shared" si="14"/>
        <v>1.9825707742171517E-10</v>
      </c>
      <c r="AA27" s="235">
        <f t="shared" si="14"/>
        <v>1.9825707742171517E-10</v>
      </c>
      <c r="AB27" s="235">
        <f t="shared" si="14"/>
        <v>1.7252144157708926E-11</v>
      </c>
      <c r="AC27" s="235">
        <f t="shared" si="14"/>
        <v>3.6660674496147294E-12</v>
      </c>
      <c r="AD27" s="240">
        <f t="shared" si="14"/>
        <v>1.0943024264520318E-11</v>
      </c>
      <c r="AE27" s="240">
        <f t="shared" si="14"/>
        <v>1.7675694241603424E-10</v>
      </c>
      <c r="AF27" s="240">
        <f t="shared" si="14"/>
        <v>5.4934068405287917E-10</v>
      </c>
      <c r="AG27" s="240">
        <f t="shared" si="14"/>
        <v>1.7675694241603424E-10</v>
      </c>
      <c r="AH27" s="240">
        <f t="shared" si="14"/>
        <v>4.9055204343062552E-13</v>
      </c>
    </row>
    <row r="28" spans="1:34">
      <c r="B28" s="218">
        <v>70</v>
      </c>
      <c r="C28" s="220" t="s">
        <v>16</v>
      </c>
      <c r="D28" s="224">
        <f t="shared" si="12"/>
        <v>4.1542499040758685E-7</v>
      </c>
      <c r="E28" s="190">
        <f t="shared" si="12"/>
        <v>4.1542498852020771E-7</v>
      </c>
      <c r="F28" s="190">
        <f t="shared" si="12"/>
        <v>4.1542498852020771E-7</v>
      </c>
      <c r="G28" s="190">
        <f t="shared" si="12"/>
        <v>4.154249881871408E-7</v>
      </c>
      <c r="H28" s="190">
        <f t="shared" si="12"/>
        <v>8.9045847906366049E-7</v>
      </c>
      <c r="I28" s="190">
        <f t="shared" si="12"/>
        <v>5.4387223608065582E-7</v>
      </c>
      <c r="J28" s="190">
        <f t="shared" si="12"/>
        <v>4.154249881871408E-7</v>
      </c>
      <c r="K28" s="190">
        <f t="shared" si="12"/>
        <v>4.154249881871408E-7</v>
      </c>
      <c r="L28" s="190">
        <f t="shared" si="12"/>
        <v>4.154249881871408E-7</v>
      </c>
      <c r="M28" s="190">
        <f t="shared" si="12"/>
        <v>4.1542498796509619E-7</v>
      </c>
      <c r="N28" s="190">
        <f t="shared" si="12"/>
        <v>4.1542498796509619E-7</v>
      </c>
      <c r="O28" s="190">
        <f t="shared" si="12"/>
        <v>4.154249881871408E-7</v>
      </c>
      <c r="P28" s="190">
        <f t="shared" si="12"/>
        <v>4.154249881871408E-7</v>
      </c>
      <c r="Q28" s="230">
        <f t="shared" si="12"/>
        <v>1.6529296203993127E-7</v>
      </c>
      <c r="R28" s="230">
        <f t="shared" si="13"/>
        <v>1.6529296181788666E-7</v>
      </c>
      <c r="S28" s="230">
        <f t="shared" si="13"/>
        <v>1.3117996378042565E-7</v>
      </c>
      <c r="T28" s="230">
        <f t="shared" si="13"/>
        <v>1.3117996378042565E-7</v>
      </c>
      <c r="U28" s="230">
        <f t="shared" si="13"/>
        <v>1.3117996378042565E-7</v>
      </c>
      <c r="V28" s="230">
        <f t="shared" si="14"/>
        <v>1.3117996366940332E-7</v>
      </c>
      <c r="W28" s="230">
        <f t="shared" si="14"/>
        <v>5.3250924225700658E-8</v>
      </c>
      <c r="X28" s="230">
        <f t="shared" si="14"/>
        <v>5.3250924225700658E-8</v>
      </c>
      <c r="Y28" s="235">
        <f t="shared" si="14"/>
        <v>2.0876367423650069E-7</v>
      </c>
      <c r="Z28" s="235">
        <f t="shared" si="14"/>
        <v>1.3117996366940332E-7</v>
      </c>
      <c r="AA28" s="235">
        <f t="shared" si="14"/>
        <v>1.3117996361389217E-7</v>
      </c>
      <c r="AB28" s="235">
        <f t="shared" si="14"/>
        <v>1.4729672481728075E-8</v>
      </c>
      <c r="AC28" s="235">
        <f t="shared" si="14"/>
        <v>3.6225619726160115E-9</v>
      </c>
      <c r="AD28" s="240">
        <f t="shared" si="14"/>
        <v>9.7645843077920363E-9</v>
      </c>
      <c r="AE28" s="240">
        <f t="shared" si="14"/>
        <v>1.51962452510368E-7</v>
      </c>
      <c r="AF28" s="240">
        <f t="shared" si="14"/>
        <v>4.154249882981631E-7</v>
      </c>
      <c r="AG28" s="240">
        <f t="shared" si="14"/>
        <v>1.5196245256587915E-7</v>
      </c>
      <c r="AH28" s="240">
        <f t="shared" si="14"/>
        <v>5.7670535014153767E-10</v>
      </c>
    </row>
    <row r="29" spans="1:34">
      <c r="B29" s="218">
        <v>80</v>
      </c>
      <c r="C29" s="220" t="s">
        <v>16</v>
      </c>
      <c r="D29" s="224">
        <f t="shared" si="12"/>
        <v>4.0483130400170708E-5</v>
      </c>
      <c r="E29" s="190">
        <f t="shared" si="12"/>
        <v>4.0483130281432362E-5</v>
      </c>
      <c r="F29" s="190">
        <f t="shared" si="12"/>
        <v>4.0483130281432362E-5</v>
      </c>
      <c r="G29" s="190">
        <f t="shared" si="12"/>
        <v>4.0483130260893237E-5</v>
      </c>
      <c r="H29" s="190">
        <f t="shared" si="12"/>
        <v>6.6558443863995453E-5</v>
      </c>
      <c r="I29" s="190">
        <f t="shared" si="12"/>
        <v>4.3400835333051717E-5</v>
      </c>
      <c r="J29" s="190">
        <f t="shared" si="12"/>
        <v>4.0483130260893237E-5</v>
      </c>
      <c r="K29" s="190">
        <f t="shared" si="12"/>
        <v>4.0483130260893237E-5</v>
      </c>
      <c r="L29" s="190">
        <f t="shared" si="12"/>
        <v>4.0483130260893237E-5</v>
      </c>
      <c r="M29" s="190">
        <f t="shared" si="12"/>
        <v>4.0483130244572951E-5</v>
      </c>
      <c r="N29" s="190">
        <f t="shared" si="12"/>
        <v>4.0483130244572951E-5</v>
      </c>
      <c r="O29" s="190">
        <f t="shared" si="12"/>
        <v>4.0483130260893237E-5</v>
      </c>
      <c r="P29" s="190">
        <f t="shared" si="12"/>
        <v>4.0483130260893237E-5</v>
      </c>
      <c r="Q29" s="230">
        <f t="shared" si="12"/>
        <v>1.531328926129838E-5</v>
      </c>
      <c r="R29" s="230">
        <f t="shared" si="13"/>
        <v>1.5313289246310365E-5</v>
      </c>
      <c r="S29" s="230">
        <f t="shared" si="13"/>
        <v>1.2493174465111334E-5</v>
      </c>
      <c r="T29" s="230">
        <f t="shared" si="13"/>
        <v>1.2493174465111334E-5</v>
      </c>
      <c r="U29" s="230">
        <f t="shared" si="13"/>
        <v>1.2493174465111334E-5</v>
      </c>
      <c r="V29" s="230">
        <f t="shared" si="14"/>
        <v>1.249317445806142E-5</v>
      </c>
      <c r="W29" s="230">
        <f t="shared" si="14"/>
        <v>5.6260784108697059E-6</v>
      </c>
      <c r="X29" s="230">
        <f t="shared" si="14"/>
        <v>5.6260784108697059E-6</v>
      </c>
      <c r="Y29" s="235">
        <f t="shared" si="14"/>
        <v>1.8800474678504209E-5</v>
      </c>
      <c r="Z29" s="235">
        <f t="shared" si="14"/>
        <v>1.2493174459005107E-5</v>
      </c>
      <c r="AA29" s="235">
        <f t="shared" si="14"/>
        <v>1.2493174454730749E-5</v>
      </c>
      <c r="AB29" s="235">
        <f t="shared" si="14"/>
        <v>1.7864061155337119E-6</v>
      </c>
      <c r="AC29" s="235">
        <f t="shared" si="14"/>
        <v>5.0457850242491276E-7</v>
      </c>
      <c r="AD29" s="240">
        <f t="shared" si="14"/>
        <v>1.2348245989612927E-6</v>
      </c>
      <c r="AE29" s="240">
        <f t="shared" si="14"/>
        <v>1.679267853954558E-5</v>
      </c>
      <c r="AF29" s="240">
        <f t="shared" si="14"/>
        <v>4.0483130266277811E-5</v>
      </c>
      <c r="AG29" s="240">
        <f t="shared" si="14"/>
        <v>1.6792678540544778E-5</v>
      </c>
      <c r="AH29" s="240">
        <f t="shared" si="14"/>
        <v>9.4681182838396451E-8</v>
      </c>
    </row>
    <row r="30" spans="1:34">
      <c r="B30" s="218">
        <v>90</v>
      </c>
      <c r="C30" s="220" t="s">
        <v>16</v>
      </c>
      <c r="D30" s="224">
        <f t="shared" si="12"/>
        <v>1.0138774188582222E-3</v>
      </c>
      <c r="E30" s="190">
        <f t="shared" si="12"/>
        <v>1.0138774169806131E-3</v>
      </c>
      <c r="F30" s="190">
        <f t="shared" si="12"/>
        <v>1.0138774169806131E-3</v>
      </c>
      <c r="G30" s="190">
        <f t="shared" si="12"/>
        <v>1.0138774166555953E-3</v>
      </c>
      <c r="H30" s="190">
        <f t="shared" si="12"/>
        <v>1.3881772982287655E-3</v>
      </c>
      <c r="I30" s="190">
        <f t="shared" si="12"/>
        <v>9.6344834271222535E-4</v>
      </c>
      <c r="J30" s="190">
        <f t="shared" si="12"/>
        <v>1.0138774166555953E-3</v>
      </c>
      <c r="K30" s="190">
        <f t="shared" si="12"/>
        <v>1.0138774166555953E-3</v>
      </c>
      <c r="L30" s="190">
        <f t="shared" si="12"/>
        <v>1.0138774166555953E-3</v>
      </c>
      <c r="M30" s="190">
        <f t="shared" si="12"/>
        <v>1.0138774163975239E-3</v>
      </c>
      <c r="N30" s="190">
        <f t="shared" si="12"/>
        <v>1.0138774163975239E-3</v>
      </c>
      <c r="O30" s="190">
        <f t="shared" si="12"/>
        <v>1.0138774166555953E-3</v>
      </c>
      <c r="P30" s="190">
        <f t="shared" si="12"/>
        <v>1.0138774166555953E-3</v>
      </c>
      <c r="Q30" s="230">
        <f t="shared" si="12"/>
        <v>3.9198833308518033E-4</v>
      </c>
      <c r="R30" s="230">
        <f t="shared" si="13"/>
        <v>3.9198833283038415E-4</v>
      </c>
      <c r="S30" s="230">
        <f t="shared" si="13"/>
        <v>3.2834864000430569E-4</v>
      </c>
      <c r="T30" s="230">
        <f t="shared" si="13"/>
        <v>3.2834864000430569E-4</v>
      </c>
      <c r="U30" s="230">
        <f t="shared" si="13"/>
        <v>3.2834864000430569E-4</v>
      </c>
      <c r="V30" s="230">
        <f t="shared" si="14"/>
        <v>3.2834863988051577E-4</v>
      </c>
      <c r="W30" s="230">
        <f t="shared" si="14"/>
        <v>1.6328986638664E-4</v>
      </c>
      <c r="X30" s="230">
        <f t="shared" si="14"/>
        <v>1.6328986638664E-4</v>
      </c>
      <c r="Y30" s="235">
        <f t="shared" si="14"/>
        <v>4.6840704717815434E-4</v>
      </c>
      <c r="Z30" s="235">
        <f t="shared" si="14"/>
        <v>3.2834863989650298E-4</v>
      </c>
      <c r="AA30" s="235">
        <f t="shared" si="14"/>
        <v>3.2834863982222906E-4</v>
      </c>
      <c r="AB30" s="235">
        <f t="shared" si="14"/>
        <v>5.9162865737927284E-5</v>
      </c>
      <c r="AC30" s="235">
        <f t="shared" si="14"/>
        <v>1.9078608462175239E-5</v>
      </c>
      <c r="AD30" s="240">
        <f t="shared" si="14"/>
        <v>4.2565587864973338E-5</v>
      </c>
      <c r="AE30" s="240">
        <f t="shared" si="14"/>
        <v>4.7546544922671963E-4</v>
      </c>
      <c r="AF30" s="240">
        <f t="shared" si="14"/>
        <v>1.013877416741138E-3</v>
      </c>
      <c r="AG30" s="240">
        <f t="shared" si="14"/>
        <v>4.7546544924542689E-4</v>
      </c>
      <c r="AH30" s="240">
        <f t="shared" si="14"/>
        <v>4.1900205334233229E-6</v>
      </c>
    </row>
    <row r="31" spans="1:34">
      <c r="B31" s="218">
        <v>100</v>
      </c>
      <c r="C31" s="220" t="s">
        <v>16</v>
      </c>
      <c r="D31" s="224">
        <f t="shared" si="12"/>
        <v>9.8996776051101798E-3</v>
      </c>
      <c r="E31" s="190">
        <f t="shared" si="12"/>
        <v>9.899677594127021E-3</v>
      </c>
      <c r="F31" s="190">
        <f t="shared" si="12"/>
        <v>9.899677594127021E-3</v>
      </c>
      <c r="G31" s="190">
        <f t="shared" si="12"/>
        <v>9.8996775922258196E-3</v>
      </c>
      <c r="H31" s="190">
        <f t="shared" si="12"/>
        <v>1.1952453154545626E-2</v>
      </c>
      <c r="I31" s="190">
        <f t="shared" si="12"/>
        <v>8.8028960702838943E-3</v>
      </c>
      <c r="J31" s="190">
        <f t="shared" si="12"/>
        <v>9.8996775922258196E-3</v>
      </c>
      <c r="K31" s="190">
        <f t="shared" si="12"/>
        <v>9.8996775922258196E-3</v>
      </c>
      <c r="L31" s="190">
        <f t="shared" si="12"/>
        <v>9.8996775922258196E-3</v>
      </c>
      <c r="M31" s="190">
        <f t="shared" si="12"/>
        <v>9.8996775907162476E-3</v>
      </c>
      <c r="N31" s="190">
        <f t="shared" si="12"/>
        <v>9.8996775907162476E-3</v>
      </c>
      <c r="O31" s="190">
        <f t="shared" si="12"/>
        <v>9.8996775922258196E-3</v>
      </c>
      <c r="P31" s="190">
        <f t="shared" si="12"/>
        <v>9.8996775922258196E-3</v>
      </c>
      <c r="Q31" s="230">
        <f t="shared" si="12"/>
        <v>4.1033017134982086E-3</v>
      </c>
      <c r="R31" s="230">
        <f t="shared" si="13"/>
        <v>4.1033017117840789E-3</v>
      </c>
      <c r="S31" s="230">
        <f t="shared" si="13"/>
        <v>3.524968189343225E-3</v>
      </c>
      <c r="T31" s="230">
        <f t="shared" si="13"/>
        <v>3.524968189343225E-3</v>
      </c>
      <c r="U31" s="230">
        <f t="shared" si="13"/>
        <v>3.524968189343225E-3</v>
      </c>
      <c r="V31" s="230">
        <f t="shared" si="14"/>
        <v>3.5249681884826911E-3</v>
      </c>
      <c r="W31" s="230">
        <f t="shared" si="14"/>
        <v>1.9277514510428473E-3</v>
      </c>
      <c r="X31" s="230">
        <f t="shared" si="14"/>
        <v>1.9277514510428473E-3</v>
      </c>
      <c r="Y31" s="235">
        <f t="shared" si="14"/>
        <v>4.7780569097009562E-3</v>
      </c>
      <c r="Z31" s="235">
        <f t="shared" si="14"/>
        <v>3.5249681885938244E-3</v>
      </c>
      <c r="AA31" s="235">
        <f t="shared" si="14"/>
        <v>3.5249681880772377E-3</v>
      </c>
      <c r="AB31" s="235">
        <f t="shared" si="14"/>
        <v>7.9277468653521366E-4</v>
      </c>
      <c r="AC31" s="235">
        <f t="shared" si="14"/>
        <v>2.9038902645783793E-4</v>
      </c>
      <c r="AD31" s="240">
        <f t="shared" si="14"/>
        <v>5.9274105733703175E-4</v>
      </c>
      <c r="AE31" s="240">
        <f t="shared" si="14"/>
        <v>5.2284740816584971E-3</v>
      </c>
      <c r="AF31" s="240">
        <f t="shared" si="14"/>
        <v>9.8996775927260861E-3</v>
      </c>
      <c r="AG31" s="240">
        <f t="shared" si="14"/>
        <v>5.2284740817871711E-3</v>
      </c>
      <c r="AH31" s="240">
        <f t="shared" si="14"/>
        <v>7.4206252216046944E-5</v>
      </c>
    </row>
    <row r="32" spans="1:34">
      <c r="B32" s="218">
        <v>110</v>
      </c>
      <c r="C32" s="220" t="s">
        <v>16</v>
      </c>
      <c r="D32" s="224">
        <f t="shared" si="12"/>
        <v>4.9281035814995496E-2</v>
      </c>
      <c r="E32" s="190">
        <f t="shared" si="12"/>
        <v>4.9281035784948302E-2</v>
      </c>
      <c r="F32" s="190">
        <f t="shared" si="12"/>
        <v>4.9281035784948302E-2</v>
      </c>
      <c r="G32" s="190">
        <f t="shared" si="12"/>
        <v>4.9281035779747073E-2</v>
      </c>
      <c r="H32" s="190">
        <f t="shared" si="12"/>
        <v>5.4666793241155587E-2</v>
      </c>
      <c r="I32" s="190">
        <f t="shared" si="12"/>
        <v>4.2583478026257837E-2</v>
      </c>
      <c r="J32" s="190">
        <f t="shared" si="12"/>
        <v>4.9281035779747073E-2</v>
      </c>
      <c r="K32" s="190">
        <f t="shared" si="12"/>
        <v>4.9281035779747073E-2</v>
      </c>
      <c r="L32" s="190">
        <f t="shared" si="12"/>
        <v>4.9281035779747073E-2</v>
      </c>
      <c r="M32" s="190">
        <f t="shared" si="12"/>
        <v>4.9281035775617266E-2</v>
      </c>
      <c r="N32" s="190">
        <f t="shared" si="12"/>
        <v>4.9281035775617266E-2</v>
      </c>
      <c r="O32" s="190">
        <f t="shared" si="12"/>
        <v>4.9281035779747073E-2</v>
      </c>
      <c r="P32" s="190">
        <f t="shared" si="12"/>
        <v>4.9281035779747073E-2</v>
      </c>
      <c r="Q32" s="230">
        <f t="shared" si="12"/>
        <v>2.2584281299804387E-2</v>
      </c>
      <c r="R32" s="230">
        <f t="shared" si="13"/>
        <v>2.2584281294054039E-2</v>
      </c>
      <c r="S32" s="230">
        <f t="shared" si="13"/>
        <v>1.9873232553926371E-2</v>
      </c>
      <c r="T32" s="230">
        <f t="shared" si="13"/>
        <v>1.9873232553926371E-2</v>
      </c>
      <c r="U32" s="230">
        <f t="shared" si="13"/>
        <v>1.9873232553926371E-2</v>
      </c>
      <c r="V32" s="230">
        <f t="shared" si="14"/>
        <v>1.9873232550936315E-2</v>
      </c>
      <c r="W32" s="230">
        <f t="shared" si="14"/>
        <v>1.1900774930427573E-2</v>
      </c>
      <c r="X32" s="230">
        <f t="shared" si="14"/>
        <v>1.1900774930427573E-2</v>
      </c>
      <c r="Y32" s="235">
        <f t="shared" si="14"/>
        <v>2.5658757938893995E-2</v>
      </c>
      <c r="Z32" s="235">
        <f t="shared" si="14"/>
        <v>1.9873232551322395E-2</v>
      </c>
      <c r="AA32" s="235">
        <f t="shared" si="14"/>
        <v>1.9873232549527553E-2</v>
      </c>
      <c r="AB32" s="235">
        <f t="shared" si="14"/>
        <v>5.5259071942950211E-3</v>
      </c>
      <c r="AC32" s="235">
        <f t="shared" si="14"/>
        <v>2.288032693021913E-3</v>
      </c>
      <c r="AD32" s="240">
        <f t="shared" si="14"/>
        <v>4.2871766854035154E-3</v>
      </c>
      <c r="AE32" s="240">
        <f t="shared" si="14"/>
        <v>2.9165297595147303E-2</v>
      </c>
      <c r="AF32" s="240">
        <f t="shared" si="14"/>
        <v>4.9281035781115819E-2</v>
      </c>
      <c r="AG32" s="240">
        <f t="shared" si="14"/>
        <v>2.9165297595567408E-2</v>
      </c>
      <c r="AH32" s="240">
        <f t="shared" si="14"/>
        <v>6.7670071645820062E-4</v>
      </c>
    </row>
    <row r="33" spans="2:34">
      <c r="B33" s="218">
        <v>120</v>
      </c>
      <c r="C33" s="220" t="s">
        <v>16</v>
      </c>
      <c r="D33" s="224">
        <f t="shared" si="12"/>
        <v>0.15010718523544186</v>
      </c>
      <c r="E33" s="190">
        <f t="shared" si="12"/>
        <v>0.15010718519232463</v>
      </c>
      <c r="F33" s="190">
        <f t="shared" si="12"/>
        <v>0.15010718519232463</v>
      </c>
      <c r="G33" s="190">
        <f t="shared" si="12"/>
        <v>0.15010718518486113</v>
      </c>
      <c r="H33" s="190">
        <f t="shared" si="12"/>
        <v>0.15764203125501849</v>
      </c>
      <c r="I33" s="190">
        <f t="shared" si="12"/>
        <v>0.12937074510831559</v>
      </c>
      <c r="J33" s="190">
        <f t="shared" si="12"/>
        <v>0.15010718518486113</v>
      </c>
      <c r="K33" s="190">
        <f t="shared" si="12"/>
        <v>0.15010718518486113</v>
      </c>
      <c r="L33" s="190">
        <f t="shared" si="12"/>
        <v>0.15010718518486113</v>
      </c>
      <c r="M33" s="190">
        <f t="shared" si="12"/>
        <v>0.15010718517893495</v>
      </c>
      <c r="N33" s="190">
        <f t="shared" si="12"/>
        <v>0.15010718517893495</v>
      </c>
      <c r="O33" s="190">
        <f t="shared" si="12"/>
        <v>0.15010718518486113</v>
      </c>
      <c r="P33" s="190">
        <f t="shared" si="12"/>
        <v>0.15010718518486113</v>
      </c>
      <c r="Q33" s="230">
        <f t="shared" si="12"/>
        <v>7.744340431312946E-2</v>
      </c>
      <c r="R33" s="230">
        <f t="shared" si="13"/>
        <v>7.7443404302090665E-2</v>
      </c>
      <c r="S33" s="230">
        <f t="shared" si="13"/>
        <v>6.9710895283582652E-2</v>
      </c>
      <c r="T33" s="230">
        <f t="shared" si="13"/>
        <v>6.9710895283582652E-2</v>
      </c>
      <c r="U33" s="230">
        <f t="shared" si="13"/>
        <v>6.9710895283582652E-2</v>
      </c>
      <c r="V33" s="230">
        <f t="shared" si="14"/>
        <v>6.9710895277610166E-2</v>
      </c>
      <c r="W33" s="230">
        <f t="shared" si="14"/>
        <v>4.5493770611141467E-2</v>
      </c>
      <c r="X33" s="230">
        <f t="shared" si="14"/>
        <v>4.5493770611141467E-2</v>
      </c>
      <c r="Y33" s="235">
        <f t="shared" si="14"/>
        <v>8.5969453872000279E-2</v>
      </c>
      <c r="Z33" s="235">
        <f t="shared" si="14"/>
        <v>6.9710895278381368E-2</v>
      </c>
      <c r="AA33" s="235">
        <f t="shared" si="14"/>
        <v>6.9710895274796181E-2</v>
      </c>
      <c r="AB33" s="235">
        <f t="shared" si="14"/>
        <v>2.3717146255230859E-2</v>
      </c>
      <c r="AC33" s="235">
        <f t="shared" si="14"/>
        <v>1.1045299404094155E-2</v>
      </c>
      <c r="AD33" s="240">
        <f t="shared" si="14"/>
        <v>1.9063356831761913E-2</v>
      </c>
      <c r="AE33" s="240">
        <f t="shared" si="14"/>
        <v>9.8881549963886539E-2</v>
      </c>
      <c r="AF33" s="240">
        <f t="shared" si="14"/>
        <v>0.15010718518682509</v>
      </c>
      <c r="AG33" s="240">
        <f t="shared" si="14"/>
        <v>9.8881549964634996E-2</v>
      </c>
      <c r="AH33" s="240">
        <f t="shared" si="14"/>
        <v>3.7609706397279123E-3</v>
      </c>
    </row>
    <row r="34" spans="2:34">
      <c r="B34" s="218">
        <v>130</v>
      </c>
      <c r="C34" s="220" t="s">
        <v>16</v>
      </c>
      <c r="D34" s="224">
        <f t="shared" si="12"/>
        <v>0.31876008823799479</v>
      </c>
      <c r="E34" s="190">
        <f t="shared" si="12"/>
        <v>0.31876008820798113</v>
      </c>
      <c r="F34" s="190">
        <f t="shared" si="12"/>
        <v>0.31876008820798113</v>
      </c>
      <c r="G34" s="190">
        <f t="shared" si="12"/>
        <v>0.31876008820278579</v>
      </c>
      <c r="H34" s="190">
        <f t="shared" si="12"/>
        <v>0.32393752813660759</v>
      </c>
      <c r="I34" s="190">
        <f t="shared" si="12"/>
        <v>0.27873143838222486</v>
      </c>
      <c r="J34" s="190">
        <f t="shared" si="12"/>
        <v>0.31876008820278579</v>
      </c>
      <c r="K34" s="190">
        <f t="shared" si="12"/>
        <v>0.31876008820278579</v>
      </c>
      <c r="L34" s="190">
        <f t="shared" si="12"/>
        <v>0.31876008820278579</v>
      </c>
      <c r="M34" s="190">
        <f t="shared" si="12"/>
        <v>0.31876008819866053</v>
      </c>
      <c r="N34" s="190">
        <f t="shared" si="12"/>
        <v>0.31876008819866053</v>
      </c>
      <c r="O34" s="190">
        <f t="shared" si="12"/>
        <v>0.31876008820278579</v>
      </c>
      <c r="P34" s="190">
        <f t="shared" si="12"/>
        <v>0.31876008820278579</v>
      </c>
      <c r="Q34" s="230">
        <f t="shared" si="12"/>
        <v>0.18652263933644825</v>
      </c>
      <c r="R34" s="230">
        <f t="shared" si="13"/>
        <v>0.18652263932366231</v>
      </c>
      <c r="S34" s="230">
        <f t="shared" si="13"/>
        <v>0.17147730661633734</v>
      </c>
      <c r="T34" s="230">
        <f t="shared" si="13"/>
        <v>0.17147730661633734</v>
      </c>
      <c r="U34" s="230">
        <f t="shared" si="13"/>
        <v>0.17147730661633734</v>
      </c>
      <c r="V34" s="230">
        <f t="shared" si="14"/>
        <v>0.17147730660905131</v>
      </c>
      <c r="W34" s="230">
        <f t="shared" si="14"/>
        <v>0.1212793908309336</v>
      </c>
      <c r="X34" s="230">
        <f t="shared" si="14"/>
        <v>0.1212793908309336</v>
      </c>
      <c r="Y34" s="235">
        <f t="shared" si="14"/>
        <v>0.20265586255606693</v>
      </c>
      <c r="Z34" s="235">
        <f t="shared" si="14"/>
        <v>0.171477306609992</v>
      </c>
      <c r="AA34" s="235">
        <f t="shared" si="14"/>
        <v>0.1714773066056185</v>
      </c>
      <c r="AB34" s="235">
        <f t="shared" si="14"/>
        <v>7.0533640202546932E-2</v>
      </c>
      <c r="AC34" s="235">
        <f t="shared" si="14"/>
        <v>3.6743818272479689E-2</v>
      </c>
      <c r="AD34" s="240">
        <f t="shared" si="14"/>
        <v>5.8633094168478284E-2</v>
      </c>
      <c r="AE34" s="240">
        <f t="shared" si="14"/>
        <v>0.23167215673071515</v>
      </c>
      <c r="AF34" s="240">
        <f t="shared" si="14"/>
        <v>0.31876008820415291</v>
      </c>
      <c r="AG34" s="240">
        <f t="shared" si="14"/>
        <v>0.23167215673146171</v>
      </c>
      <c r="AH34" s="240">
        <f t="shared" si="14"/>
        <v>1.4324853123392324E-2</v>
      </c>
    </row>
    <row r="35" spans="2:34">
      <c r="B35" s="218">
        <v>140</v>
      </c>
      <c r="C35" s="220" t="s">
        <v>16</v>
      </c>
      <c r="D35" s="224">
        <f t="shared" si="12"/>
        <v>0.52036374166307353</v>
      </c>
      <c r="E35" s="190">
        <f t="shared" si="12"/>
        <v>0.52036374166670374</v>
      </c>
      <c r="F35" s="190">
        <f t="shared" si="12"/>
        <v>0.52036374166670374</v>
      </c>
      <c r="G35" s="190">
        <f t="shared" si="12"/>
        <v>0.52036374166733201</v>
      </c>
      <c r="H35" s="190">
        <f t="shared" si="12"/>
        <v>0.51973962182221434</v>
      </c>
      <c r="I35" s="190">
        <f t="shared" si="12"/>
        <v>0.46614794797870518</v>
      </c>
      <c r="J35" s="190">
        <f t="shared" si="12"/>
        <v>0.52036374166733201</v>
      </c>
      <c r="K35" s="190">
        <f t="shared" si="12"/>
        <v>0.52036374166733201</v>
      </c>
      <c r="L35" s="190">
        <f t="shared" si="12"/>
        <v>0.52036374166733201</v>
      </c>
      <c r="M35" s="190">
        <f t="shared" si="12"/>
        <v>0.52036374166783095</v>
      </c>
      <c r="N35" s="190">
        <f t="shared" si="12"/>
        <v>0.52036374166783095</v>
      </c>
      <c r="O35" s="190">
        <f t="shared" si="12"/>
        <v>0.52036374166733201</v>
      </c>
      <c r="P35" s="190">
        <f t="shared" si="12"/>
        <v>0.52036374166733201</v>
      </c>
      <c r="Q35" s="230">
        <f t="shared" si="12"/>
        <v>0.34465195176322461</v>
      </c>
      <c r="R35" s="230">
        <f t="shared" si="13"/>
        <v>0.34465195175534702</v>
      </c>
      <c r="S35" s="230">
        <f t="shared" si="13"/>
        <v>0.3229808132288931</v>
      </c>
      <c r="T35" s="230">
        <f t="shared" si="13"/>
        <v>0.3229808132288931</v>
      </c>
      <c r="U35" s="230">
        <f t="shared" si="13"/>
        <v>0.3229808132288931</v>
      </c>
      <c r="V35" s="230">
        <f t="shared" si="14"/>
        <v>0.32298081322391375</v>
      </c>
      <c r="W35" s="230">
        <f t="shared" si="14"/>
        <v>0.24592158935145347</v>
      </c>
      <c r="X35" s="230">
        <f t="shared" si="14"/>
        <v>0.24592158935145347</v>
      </c>
      <c r="Y35" s="235">
        <f t="shared" si="14"/>
        <v>0.3672551944887113</v>
      </c>
      <c r="Z35" s="235">
        <f t="shared" si="14"/>
        <v>0.3229808132245568</v>
      </c>
      <c r="AA35" s="235">
        <f t="shared" si="14"/>
        <v>0.3229808132215678</v>
      </c>
      <c r="AB35" s="235">
        <f t="shared" si="14"/>
        <v>0.15835769156919594</v>
      </c>
      <c r="AC35" s="235">
        <f t="shared" si="14"/>
        <v>9.1701993517232003E-2</v>
      </c>
      <c r="AD35" s="240">
        <f t="shared" si="14"/>
        <v>0.13586861337005657</v>
      </c>
      <c r="AE35" s="240">
        <f t="shared" si="14"/>
        <v>0.41257008476329321</v>
      </c>
      <c r="AF35" s="240">
        <f t="shared" si="14"/>
        <v>0.5203637416671667</v>
      </c>
      <c r="AG35" s="240">
        <f t="shared" si="14"/>
        <v>0.41257008476358037</v>
      </c>
      <c r="AH35" s="240">
        <f t="shared" si="14"/>
        <v>4.0683687649673402E-2</v>
      </c>
    </row>
    <row r="36" spans="2:34">
      <c r="B36" s="218">
        <v>150</v>
      </c>
      <c r="C36" s="220" t="s">
        <v>16</v>
      </c>
      <c r="D36" s="224">
        <f t="shared" si="12"/>
        <v>0.70447124474947809</v>
      </c>
      <c r="E36" s="190">
        <f t="shared" si="12"/>
        <v>0.70447124478258216</v>
      </c>
      <c r="F36" s="190">
        <f t="shared" si="12"/>
        <v>0.70447124478258216</v>
      </c>
      <c r="G36" s="190">
        <f t="shared" si="12"/>
        <v>0.70447124478831236</v>
      </c>
      <c r="H36" s="190">
        <f t="shared" si="12"/>
        <v>0.69875492911818982</v>
      </c>
      <c r="I36" s="190">
        <f t="shared" si="12"/>
        <v>0.64875311510394318</v>
      </c>
      <c r="J36" s="190">
        <f t="shared" si="12"/>
        <v>0.70447124478831236</v>
      </c>
      <c r="K36" s="190">
        <f t="shared" si="12"/>
        <v>0.70447124478831236</v>
      </c>
      <c r="L36" s="190">
        <f t="shared" si="12"/>
        <v>0.70447124478831236</v>
      </c>
      <c r="M36" s="190">
        <f t="shared" si="12"/>
        <v>0.70447124479286238</v>
      </c>
      <c r="N36" s="190">
        <f t="shared" si="12"/>
        <v>0.70447124479286238</v>
      </c>
      <c r="O36" s="190">
        <f t="shared" si="12"/>
        <v>0.70447124478831236</v>
      </c>
      <c r="P36" s="190">
        <f t="shared" si="12"/>
        <v>0.70447124478831236</v>
      </c>
      <c r="Q36" s="230">
        <f t="shared" si="12"/>
        <v>0.52264280407695507</v>
      </c>
      <c r="R36" s="230">
        <f t="shared" si="13"/>
        <v>0.52264280407816499</v>
      </c>
      <c r="S36" s="230">
        <f t="shared" si="13"/>
        <v>0.49810667975990319</v>
      </c>
      <c r="T36" s="230">
        <f t="shared" si="13"/>
        <v>0.49810667975990319</v>
      </c>
      <c r="U36" s="230">
        <f t="shared" si="13"/>
        <v>0.49810667975990319</v>
      </c>
      <c r="V36" s="230">
        <f t="shared" si="14"/>
        <v>0.49810667975984602</v>
      </c>
      <c r="W36" s="230">
        <f t="shared" si="14"/>
        <v>0.40507868386075951</v>
      </c>
      <c r="X36" s="230">
        <f t="shared" si="14"/>
        <v>0.40507868386075951</v>
      </c>
      <c r="Y36" s="235">
        <f t="shared" si="14"/>
        <v>0.54753866270103435</v>
      </c>
      <c r="Z36" s="235">
        <f t="shared" si="14"/>
        <v>0.49810667975985329</v>
      </c>
      <c r="AA36" s="235">
        <f t="shared" si="14"/>
        <v>0.49810667975981904</v>
      </c>
      <c r="AB36" s="235">
        <f t="shared" si="14"/>
        <v>0.28625298424412809</v>
      </c>
      <c r="AC36" s="235">
        <f t="shared" si="14"/>
        <v>0.18292591807224043</v>
      </c>
      <c r="AD36" s="240">
        <f t="shared" si="14"/>
        <v>0.25289332917052171</v>
      </c>
      <c r="AE36" s="240">
        <f t="shared" si="14"/>
        <v>0.60095455113462937</v>
      </c>
      <c r="AF36" s="240">
        <f t="shared" si="14"/>
        <v>0.70447124478680445</v>
      </c>
      <c r="AG36" s="240">
        <f t="shared" si="14"/>
        <v>0.60095455113429952</v>
      </c>
      <c r="AH36" s="240">
        <f t="shared" si="14"/>
        <v>9.1717782249287005E-2</v>
      </c>
    </row>
    <row r="37" spans="2:34">
      <c r="B37" s="218">
        <v>160</v>
      </c>
      <c r="C37" s="220" t="s">
        <v>16</v>
      </c>
      <c r="D37" s="224">
        <f t="shared" si="12"/>
        <v>0.83957599351930579</v>
      </c>
      <c r="E37" s="190">
        <f t="shared" si="12"/>
        <v>0.83957599356247559</v>
      </c>
      <c r="F37" s="190">
        <f t="shared" si="12"/>
        <v>0.83957599356247559</v>
      </c>
      <c r="G37" s="190">
        <f t="shared" si="12"/>
        <v>0.83957599356994828</v>
      </c>
      <c r="H37" s="190">
        <f t="shared" si="12"/>
        <v>0.83204202618934464</v>
      </c>
      <c r="I37" s="190">
        <f t="shared" si="12"/>
        <v>0.7936424039049822</v>
      </c>
      <c r="J37" s="190">
        <f t="shared" si="12"/>
        <v>0.83957599356994828</v>
      </c>
      <c r="K37" s="190">
        <f t="shared" si="12"/>
        <v>0.83957599356994828</v>
      </c>
      <c r="L37" s="190">
        <f t="shared" si="12"/>
        <v>0.83957599356994828</v>
      </c>
      <c r="M37" s="190">
        <f t="shared" si="12"/>
        <v>0.83957599357588164</v>
      </c>
      <c r="N37" s="190">
        <f t="shared" si="12"/>
        <v>0.83957599357588164</v>
      </c>
      <c r="O37" s="190">
        <f t="shared" si="12"/>
        <v>0.83957599356994828</v>
      </c>
      <c r="P37" s="190">
        <f t="shared" si="12"/>
        <v>0.83957599356994828</v>
      </c>
      <c r="Q37" s="230">
        <f t="shared" si="12"/>
        <v>0.68578835661468673</v>
      </c>
      <c r="R37" s="230">
        <f t="shared" si="13"/>
        <v>0.68578835662387438</v>
      </c>
      <c r="S37" s="230">
        <f t="shared" si="13"/>
        <v>0.66294715033819174</v>
      </c>
      <c r="T37" s="230">
        <f t="shared" si="13"/>
        <v>0.66294715033819174</v>
      </c>
      <c r="U37" s="230">
        <f t="shared" si="13"/>
        <v>0.66294715033819174</v>
      </c>
      <c r="V37" s="230">
        <f t="shared" si="14"/>
        <v>0.66294715034282836</v>
      </c>
      <c r="W37" s="230">
        <f t="shared" si="14"/>
        <v>0.57055817435035061</v>
      </c>
      <c r="X37" s="230">
        <f t="shared" si="14"/>
        <v>0.57055817435035061</v>
      </c>
      <c r="Y37" s="235">
        <f t="shared" si="14"/>
        <v>0.70833714874915332</v>
      </c>
      <c r="Z37" s="235">
        <f t="shared" si="14"/>
        <v>0.66294715034222962</v>
      </c>
      <c r="AA37" s="235">
        <f t="shared" si="14"/>
        <v>0.66294715034501295</v>
      </c>
      <c r="AB37" s="235">
        <f t="shared" si="14"/>
        <v>0.43788977994639011</v>
      </c>
      <c r="AC37" s="235">
        <f t="shared" si="14"/>
        <v>0.30618721517762493</v>
      </c>
      <c r="AD37" s="240">
        <f t="shared" si="14"/>
        <v>0.39724718503583412</v>
      </c>
      <c r="AE37" s="240">
        <f t="shared" si="14"/>
        <v>0.75867907765332121</v>
      </c>
      <c r="AF37" s="240">
        <f t="shared" si="14"/>
        <v>0.83957599356798185</v>
      </c>
      <c r="AG37" s="240">
        <f t="shared" si="14"/>
        <v>0.75867907765259046</v>
      </c>
      <c r="AH37" s="240">
        <f t="shared" si="14"/>
        <v>0.172131947704314</v>
      </c>
    </row>
    <row r="38" spans="2:34">
      <c r="B38" s="218">
        <v>170</v>
      </c>
      <c r="C38" s="220" t="s">
        <v>16</v>
      </c>
      <c r="D38" s="224">
        <f t="shared" si="12"/>
        <v>0.92240611264944494</v>
      </c>
      <c r="E38" s="190">
        <f t="shared" si="12"/>
        <v>0.92240611268628614</v>
      </c>
      <c r="F38" s="190">
        <f t="shared" si="12"/>
        <v>0.92240611268628614</v>
      </c>
      <c r="G38" s="190">
        <f t="shared" si="12"/>
        <v>0.92240611269266337</v>
      </c>
      <c r="H38" s="190">
        <f t="shared" si="12"/>
        <v>0.91587402495735715</v>
      </c>
      <c r="I38" s="190">
        <f t="shared" si="12"/>
        <v>0.89075436132773</v>
      </c>
      <c r="J38" s="190">
        <f t="shared" si="12"/>
        <v>0.92240611269266337</v>
      </c>
      <c r="K38" s="190">
        <f t="shared" si="12"/>
        <v>0.92240611269266337</v>
      </c>
      <c r="L38" s="190">
        <f t="shared" si="12"/>
        <v>0.92240611269266337</v>
      </c>
      <c r="M38" s="190">
        <f t="shared" si="12"/>
        <v>0.92240611269772677</v>
      </c>
      <c r="N38" s="190">
        <f t="shared" si="12"/>
        <v>0.92240611269772677</v>
      </c>
      <c r="O38" s="190">
        <f t="shared" si="12"/>
        <v>0.92240611269266337</v>
      </c>
      <c r="P38" s="190">
        <f t="shared" si="12"/>
        <v>0.92240611269266337</v>
      </c>
      <c r="Q38" s="230">
        <f t="shared" si="12"/>
        <v>0.81209772303389816</v>
      </c>
      <c r="R38" s="230">
        <f t="shared" si="12"/>
        <v>0.8120977230466685</v>
      </c>
      <c r="S38" s="230">
        <f t="shared" si="12"/>
        <v>0.79400206948804919</v>
      </c>
      <c r="T38" s="230">
        <f t="shared" ref="T38:AI53" si="15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0.79400206948804919</v>
      </c>
      <c r="U38" s="230">
        <f t="shared" si="15"/>
        <v>0.79400206948804919</v>
      </c>
      <c r="V38" s="230">
        <f t="shared" si="15"/>
        <v>0.79400206949510721</v>
      </c>
      <c r="W38" s="230">
        <f t="shared" si="15"/>
        <v>0.71587272907330457</v>
      </c>
      <c r="X38" s="230">
        <f t="shared" si="15"/>
        <v>0.71587272907330457</v>
      </c>
      <c r="Y38" s="235">
        <f t="shared" si="15"/>
        <v>0.82947988683947593</v>
      </c>
      <c r="Z38" s="235">
        <f t="shared" si="15"/>
        <v>0.79400206949419583</v>
      </c>
      <c r="AA38" s="235">
        <f t="shared" si="15"/>
        <v>0.79400206949843244</v>
      </c>
      <c r="AB38" s="235">
        <f t="shared" si="15"/>
        <v>0.58971811708470212</v>
      </c>
      <c r="AC38" s="235">
        <f t="shared" si="15"/>
        <v>0.44681881390642347</v>
      </c>
      <c r="AD38" s="240">
        <f t="shared" si="15"/>
        <v>0.54761698542384851</v>
      </c>
      <c r="AE38" s="240">
        <f t="shared" si="15"/>
        <v>0.86904666236215422</v>
      </c>
      <c r="AF38" s="240">
        <f t="shared" si="15"/>
        <v>0.92240611269098516</v>
      </c>
      <c r="AG38" s="240">
        <f t="shared" si="15"/>
        <v>0.86904666236135797</v>
      </c>
      <c r="AH38" s="240">
        <f t="shared" si="15"/>
        <v>0.27909988937103358</v>
      </c>
    </row>
    <row r="39" spans="2:34">
      <c r="B39" s="218">
        <v>180</v>
      </c>
      <c r="C39" s="220" t="s">
        <v>16</v>
      </c>
      <c r="D39" s="224">
        <f t="shared" si="12"/>
        <v>0.966138693839519</v>
      </c>
      <c r="E39" s="190">
        <f t="shared" si="12"/>
        <v>0.96613869386402962</v>
      </c>
      <c r="F39" s="190">
        <f t="shared" si="12"/>
        <v>0.96613869386402962</v>
      </c>
      <c r="G39" s="190">
        <f t="shared" si="12"/>
        <v>0.96613869386827222</v>
      </c>
      <c r="H39" s="190">
        <f t="shared" si="12"/>
        <v>0.9617039593074993</v>
      </c>
      <c r="I39" s="190">
        <f t="shared" si="12"/>
        <v>0.94732811308197273</v>
      </c>
      <c r="J39" s="190">
        <f t="shared" si="12"/>
        <v>0.96613869386827222</v>
      </c>
      <c r="K39" s="190">
        <f t="shared" si="12"/>
        <v>0.96613869386827222</v>
      </c>
      <c r="L39" s="190">
        <f t="shared" si="12"/>
        <v>0.96613869386827222</v>
      </c>
      <c r="M39" s="190">
        <f t="shared" si="12"/>
        <v>0.96613869387164097</v>
      </c>
      <c r="N39" s="190">
        <f t="shared" si="12"/>
        <v>0.96613869387164097</v>
      </c>
      <c r="O39" s="190">
        <f t="shared" si="12"/>
        <v>0.96613869386827222</v>
      </c>
      <c r="P39" s="190">
        <f t="shared" si="12"/>
        <v>0.96613869386827222</v>
      </c>
      <c r="Q39" s="230">
        <f t="shared" si="12"/>
        <v>0.8970875993426165</v>
      </c>
      <c r="R39" s="230">
        <f t="shared" si="12"/>
        <v>0.89708759935474602</v>
      </c>
      <c r="S39" s="230">
        <f t="shared" si="12"/>
        <v>0.88455594704018825</v>
      </c>
      <c r="T39" s="230">
        <f t="shared" si="15"/>
        <v>0.88455594704018825</v>
      </c>
      <c r="U39" s="230">
        <f t="shared" si="15"/>
        <v>0.88455594704018825</v>
      </c>
      <c r="V39" s="230">
        <f t="shared" si="15"/>
        <v>0.88455594704722895</v>
      </c>
      <c r="W39" s="230">
        <f t="shared" si="15"/>
        <v>0.82676709566387174</v>
      </c>
      <c r="X39" s="230">
        <f t="shared" si="15"/>
        <v>0.82676709566387174</v>
      </c>
      <c r="Y39" s="235">
        <f t="shared" si="15"/>
        <v>0.90880141790702962</v>
      </c>
      <c r="Z39" s="235">
        <f t="shared" si="15"/>
        <v>0.88455594704632001</v>
      </c>
      <c r="AA39" s="235">
        <f t="shared" si="15"/>
        <v>0.88455594705054608</v>
      </c>
      <c r="AB39" s="235">
        <f t="shared" si="15"/>
        <v>0.72181442186907918</v>
      </c>
      <c r="AC39" s="235">
        <f t="shared" si="15"/>
        <v>0.58622220582868112</v>
      </c>
      <c r="AD39" s="240">
        <f t="shared" si="15"/>
        <v>0.68371969919198139</v>
      </c>
      <c r="AE39" s="240">
        <f t="shared" si="15"/>
        <v>0.93557672764460942</v>
      </c>
      <c r="AF39" s="240">
        <f t="shared" si="15"/>
        <v>0.96613869386715567</v>
      </c>
      <c r="AG39" s="240">
        <f t="shared" si="15"/>
        <v>0.93557672764397071</v>
      </c>
      <c r="AH39" s="240">
        <f t="shared" si="15"/>
        <v>0.4027028334428544</v>
      </c>
    </row>
    <row r="40" spans="2:34">
      <c r="B40" s="218">
        <v>190</v>
      </c>
      <c r="C40" s="220" t="s">
        <v>16</v>
      </c>
      <c r="D40" s="224">
        <f t="shared" si="12"/>
        <v>0.98650614439436135</v>
      </c>
      <c r="E40" s="190">
        <f t="shared" si="12"/>
        <v>0.98650614440800333</v>
      </c>
      <c r="F40" s="190">
        <f t="shared" si="12"/>
        <v>0.98650614440800333</v>
      </c>
      <c r="G40" s="190">
        <f t="shared" si="12"/>
        <v>0.98650614441036477</v>
      </c>
      <c r="H40" s="190">
        <f t="shared" si="12"/>
        <v>0.98397770184058531</v>
      </c>
      <c r="I40" s="190">
        <f t="shared" si="12"/>
        <v>0.97662679960394982</v>
      </c>
      <c r="J40" s="190">
        <f t="shared" si="12"/>
        <v>0.98650614441036477</v>
      </c>
      <c r="K40" s="190">
        <f t="shared" si="12"/>
        <v>0.98650614441036477</v>
      </c>
      <c r="L40" s="190">
        <f t="shared" si="12"/>
        <v>0.98650614441036477</v>
      </c>
      <c r="M40" s="190">
        <f t="shared" si="12"/>
        <v>0.98650614441223983</v>
      </c>
      <c r="N40" s="190">
        <f t="shared" si="12"/>
        <v>0.98650614441223983</v>
      </c>
      <c r="O40" s="190">
        <f t="shared" si="12"/>
        <v>0.98650614441036477</v>
      </c>
      <c r="P40" s="190">
        <f t="shared" si="12"/>
        <v>0.98650614441036477</v>
      </c>
      <c r="Q40" s="230">
        <f t="shared" si="12"/>
        <v>0.94792196918188421</v>
      </c>
      <c r="R40" s="230">
        <f t="shared" si="12"/>
        <v>0.94792196919114613</v>
      </c>
      <c r="S40" s="230">
        <f t="shared" si="12"/>
        <v>0.94017358091949932</v>
      </c>
      <c r="T40" s="230">
        <f t="shared" si="15"/>
        <v>0.94017358091949932</v>
      </c>
      <c r="U40" s="230">
        <f t="shared" si="15"/>
        <v>0.94017358091949932</v>
      </c>
      <c r="V40" s="230">
        <f t="shared" si="15"/>
        <v>0.94017358092508385</v>
      </c>
      <c r="W40" s="230">
        <f t="shared" si="15"/>
        <v>0.90198685712311644</v>
      </c>
      <c r="X40" s="230">
        <f t="shared" si="15"/>
        <v>0.90198685712311644</v>
      </c>
      <c r="Y40" s="235">
        <f t="shared" si="15"/>
        <v>0.95497040127121113</v>
      </c>
      <c r="Z40" s="235">
        <f t="shared" si="15"/>
        <v>0.94017358092436265</v>
      </c>
      <c r="AA40" s="235">
        <f t="shared" si="15"/>
        <v>0.94017358092771497</v>
      </c>
      <c r="AB40" s="235">
        <f t="shared" si="15"/>
        <v>0.82395720008449125</v>
      </c>
      <c r="AC40" s="235">
        <f t="shared" si="15"/>
        <v>0.70902046590255152</v>
      </c>
      <c r="AD40" s="240">
        <f t="shared" si="15"/>
        <v>0.79320041413862263</v>
      </c>
      <c r="AE40" s="240">
        <f t="shared" si="15"/>
        <v>0.97096139672895998</v>
      </c>
      <c r="AF40" s="240">
        <f t="shared" si="15"/>
        <v>0.98650614440974338</v>
      </c>
      <c r="AG40" s="240">
        <f t="shared" si="15"/>
        <v>0.97096139672854098</v>
      </c>
      <c r="AH40" s="240">
        <f t="shared" si="15"/>
        <v>0.5296026203720211</v>
      </c>
    </row>
    <row r="41" spans="2:34">
      <c r="B41" s="218">
        <v>200</v>
      </c>
      <c r="C41" s="220" t="s">
        <v>16</v>
      </c>
      <c r="D41" s="224">
        <f t="shared" si="12"/>
        <v>0.99503543831833219</v>
      </c>
      <c r="E41" s="190">
        <f t="shared" si="12"/>
        <v>0.99503543832494179</v>
      </c>
      <c r="F41" s="190">
        <f t="shared" si="12"/>
        <v>0.99503543832494179</v>
      </c>
      <c r="G41" s="190">
        <f t="shared" si="12"/>
        <v>0.99503543832608599</v>
      </c>
      <c r="H41" s="190">
        <f t="shared" si="12"/>
        <v>0.99377632293322682</v>
      </c>
      <c r="I41" s="190">
        <f t="shared" si="12"/>
        <v>0.9903607664602172</v>
      </c>
      <c r="J41" s="190">
        <f t="shared" si="12"/>
        <v>0.99503543832608599</v>
      </c>
      <c r="K41" s="190">
        <f t="shared" si="12"/>
        <v>0.99503543832608599</v>
      </c>
      <c r="L41" s="190">
        <f t="shared" si="12"/>
        <v>0.99503543832608599</v>
      </c>
      <c r="M41" s="190">
        <f t="shared" si="12"/>
        <v>0.99503543832699426</v>
      </c>
      <c r="N41" s="190">
        <f t="shared" ref="N41:AC60" si="16">IF((N$2-(SQRT((N$9/N$15)^2+4*N$16*N$14))*$B41) &lt; 0, 0.5*EXP(((N$9/N$15)*N$2)/(2*N$14))*(EXP(-(N$2*(SQRT((N$9/N$15)^2+4*N$16*N$14)))/(2*N$14))*(2-ERFC(-(N$2-(SQRT((N$9/N$15)^2+4*N$16*N$14))*$B41)/(2*SQRT(N$14*$B41))))),0.5*EXP(((N$9/N$15)*N$2)/(2*N$14))*(EXP(-(N$2*(SQRT((N$9/N$15)^2+4*N$16*N$14)))/(2*N$14))*ERFC((N$2-(SQRT((N$9/N$15)^2+4*N$16*N$14))*$B41)/(2*SQRT(N$14*$B41)))))</f>
        <v>0.99503543832699426</v>
      </c>
      <c r="O41" s="190">
        <f t="shared" si="16"/>
        <v>0.99503543832608599</v>
      </c>
      <c r="P41" s="190">
        <f t="shared" si="16"/>
        <v>0.99503543832608599</v>
      </c>
      <c r="Q41" s="230">
        <f t="shared" si="16"/>
        <v>0.9754406527536692</v>
      </c>
      <c r="R41" s="230">
        <f t="shared" si="16"/>
        <v>0.97544065275973013</v>
      </c>
      <c r="S41" s="230">
        <f t="shared" si="16"/>
        <v>0.97109013815826661</v>
      </c>
      <c r="T41" s="230">
        <f t="shared" si="16"/>
        <v>0.97109013815826661</v>
      </c>
      <c r="U41" s="230">
        <f t="shared" si="16"/>
        <v>0.97109013815826661</v>
      </c>
      <c r="V41" s="230">
        <f t="shared" si="16"/>
        <v>0.97109013816204581</v>
      </c>
      <c r="W41" s="230">
        <f t="shared" si="16"/>
        <v>0.94816140161654783</v>
      </c>
      <c r="X41" s="230">
        <f t="shared" si="16"/>
        <v>0.94816140161654783</v>
      </c>
      <c r="Y41" s="235">
        <f t="shared" si="16"/>
        <v>0.97929223066314575</v>
      </c>
      <c r="Z41" s="235">
        <f t="shared" si="16"/>
        <v>0.97109013816155787</v>
      </c>
      <c r="AA41" s="235">
        <f t="shared" si="16"/>
        <v>0.9710901381638265</v>
      </c>
      <c r="AB41" s="235">
        <f t="shared" si="16"/>
        <v>0.89542841805560835</v>
      </c>
      <c r="AC41" s="235">
        <f t="shared" si="16"/>
        <v>0.8068954366988379</v>
      </c>
      <c r="AD41" s="240">
        <f t="shared" si="15"/>
        <v>0.87289000261367333</v>
      </c>
      <c r="AE41" s="240">
        <f t="shared" si="15"/>
        <v>0.98788697730139485</v>
      </c>
      <c r="AF41" s="240">
        <f t="shared" si="15"/>
        <v>0.99503543832578489</v>
      </c>
      <c r="AG41" s="240">
        <f t="shared" si="15"/>
        <v>0.98788697730115782</v>
      </c>
      <c r="AH41" s="240">
        <f t="shared" si="15"/>
        <v>0.64746886522622338</v>
      </c>
    </row>
    <row r="42" spans="2:34">
      <c r="B42" s="218">
        <v>210</v>
      </c>
      <c r="C42" s="220" t="s">
        <v>16</v>
      </c>
      <c r="D42" s="224">
        <f t="shared" ref="D42:P61" si="17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0.9982973230545048</v>
      </c>
      <c r="E42" s="190">
        <f t="shared" si="17"/>
        <v>0.99829732305736674</v>
      </c>
      <c r="F42" s="190">
        <f t="shared" si="17"/>
        <v>0.99829732305736674</v>
      </c>
      <c r="G42" s="190">
        <f t="shared" si="17"/>
        <v>0.99829732305786212</v>
      </c>
      <c r="H42" s="190">
        <f t="shared" si="17"/>
        <v>0.99773532608704441</v>
      </c>
      <c r="I42" s="190">
        <f t="shared" si="17"/>
        <v>0.99627338523293973</v>
      </c>
      <c r="J42" s="190">
        <f t="shared" si="17"/>
        <v>0.99829732305786212</v>
      </c>
      <c r="K42" s="190">
        <f t="shared" si="17"/>
        <v>0.99829732305786212</v>
      </c>
      <c r="L42" s="190">
        <f t="shared" si="17"/>
        <v>0.99829732305786212</v>
      </c>
      <c r="M42" s="190">
        <f t="shared" si="17"/>
        <v>0.99829732305825536</v>
      </c>
      <c r="N42" s="190">
        <f t="shared" si="17"/>
        <v>0.99829732305825536</v>
      </c>
      <c r="O42" s="190">
        <f t="shared" si="17"/>
        <v>0.99829732305786212</v>
      </c>
      <c r="P42" s="190">
        <f t="shared" si="17"/>
        <v>0.99829732305786212</v>
      </c>
      <c r="Q42" s="230">
        <f t="shared" si="16"/>
        <v>0.98912115178452376</v>
      </c>
      <c r="R42" s="230">
        <f t="shared" si="16"/>
        <v>0.98912115178804483</v>
      </c>
      <c r="S42" s="230">
        <f t="shared" si="16"/>
        <v>0.98687233212624181</v>
      </c>
      <c r="T42" s="230">
        <f t="shared" si="16"/>
        <v>0.98687233212624181</v>
      </c>
      <c r="U42" s="230">
        <f t="shared" si="16"/>
        <v>0.98687233212624181</v>
      </c>
      <c r="V42" s="230">
        <f t="shared" si="16"/>
        <v>0.98687233212850711</v>
      </c>
      <c r="W42" s="230">
        <f t="shared" si="16"/>
        <v>0.97418961065925613</v>
      </c>
      <c r="X42" s="230">
        <f t="shared" si="16"/>
        <v>0.97418961065925613</v>
      </c>
      <c r="Y42" s="235">
        <f t="shared" si="16"/>
        <v>0.99105887365485734</v>
      </c>
      <c r="Z42" s="235">
        <f t="shared" si="16"/>
        <v>0.98687233212821468</v>
      </c>
      <c r="AA42" s="235">
        <f t="shared" si="16"/>
        <v>0.98687233212957448</v>
      </c>
      <c r="AB42" s="235">
        <f t="shared" si="16"/>
        <v>0.94134722824984296</v>
      </c>
      <c r="AC42" s="235">
        <f t="shared" si="16"/>
        <v>0.87851692258788117</v>
      </c>
      <c r="AD42" s="240">
        <f t="shared" si="15"/>
        <v>0.9261485583153829</v>
      </c>
      <c r="AE42" s="240">
        <f t="shared" si="15"/>
        <v>0.99528169070477579</v>
      </c>
      <c r="AF42" s="240">
        <f t="shared" si="15"/>
        <v>0.99829732305773178</v>
      </c>
      <c r="AG42" s="240">
        <f t="shared" si="15"/>
        <v>0.99528169070465677</v>
      </c>
      <c r="AH42" s="240">
        <f t="shared" si="15"/>
        <v>0.74796590657856821</v>
      </c>
    </row>
    <row r="43" spans="2:34">
      <c r="B43" s="218">
        <v>220</v>
      </c>
      <c r="C43" s="220" t="s">
        <v>16</v>
      </c>
      <c r="D43" s="224">
        <f t="shared" si="17"/>
        <v>0.99945104606407309</v>
      </c>
      <c r="E43" s="190">
        <f t="shared" si="17"/>
        <v>0.99945104606520152</v>
      </c>
      <c r="F43" s="190">
        <f t="shared" si="17"/>
        <v>0.99945104606520152</v>
      </c>
      <c r="G43" s="190">
        <f t="shared" si="17"/>
        <v>0.99945104606539703</v>
      </c>
      <c r="H43" s="190">
        <f t="shared" si="17"/>
        <v>0.99922199879978524</v>
      </c>
      <c r="I43" s="190">
        <f t="shared" si="17"/>
        <v>0.99863908693820858</v>
      </c>
      <c r="J43" s="190">
        <f t="shared" si="17"/>
        <v>0.99945104606539703</v>
      </c>
      <c r="K43" s="190">
        <f t="shared" si="17"/>
        <v>0.99945104606539703</v>
      </c>
      <c r="L43" s="190">
        <f t="shared" si="17"/>
        <v>0.99945104606539703</v>
      </c>
      <c r="M43" s="190">
        <f t="shared" si="17"/>
        <v>0.99945104606555191</v>
      </c>
      <c r="N43" s="190">
        <f t="shared" si="17"/>
        <v>0.99945104606555191</v>
      </c>
      <c r="O43" s="190">
        <f t="shared" si="17"/>
        <v>0.99945104606539703</v>
      </c>
      <c r="P43" s="190">
        <f t="shared" si="17"/>
        <v>0.99945104606539703</v>
      </c>
      <c r="Q43" s="230">
        <f t="shared" si="16"/>
        <v>0.99544151376694945</v>
      </c>
      <c r="R43" s="230">
        <f t="shared" si="16"/>
        <v>0.99544151376880696</v>
      </c>
      <c r="S43" s="230">
        <f t="shared" si="16"/>
        <v>0.99435925553342575</v>
      </c>
      <c r="T43" s="230">
        <f t="shared" si="16"/>
        <v>0.99435925553342575</v>
      </c>
      <c r="U43" s="230">
        <f t="shared" si="16"/>
        <v>0.99435925553342575</v>
      </c>
      <c r="V43" s="230">
        <f t="shared" si="16"/>
        <v>0.9943592555346572</v>
      </c>
      <c r="W43" s="230">
        <f t="shared" si="16"/>
        <v>0.98782358746906773</v>
      </c>
      <c r="X43" s="230">
        <f t="shared" si="16"/>
        <v>0.98782358746906773</v>
      </c>
      <c r="Y43" s="235">
        <f t="shared" si="16"/>
        <v>0.99634917907755216</v>
      </c>
      <c r="Z43" s="235">
        <f t="shared" si="16"/>
        <v>0.99435925553449833</v>
      </c>
      <c r="AA43" s="235">
        <f t="shared" si="16"/>
        <v>0.99435925553523741</v>
      </c>
      <c r="AB43" s="235">
        <f t="shared" si="16"/>
        <v>0.96875988931501411</v>
      </c>
      <c r="AC43" s="235">
        <f t="shared" si="16"/>
        <v>0.92721143596458577</v>
      </c>
      <c r="AD43" s="240">
        <f t="shared" si="15"/>
        <v>0.959221069808045</v>
      </c>
      <c r="AE43" s="240">
        <f t="shared" si="15"/>
        <v>0.99827005967441851</v>
      </c>
      <c r="AF43" s="240">
        <f t="shared" si="15"/>
        <v>0.99945104606534541</v>
      </c>
      <c r="AG43" s="240">
        <f t="shared" si="15"/>
        <v>0.998270059674364</v>
      </c>
      <c r="AH43" s="240">
        <f t="shared" si="15"/>
        <v>0.82756890196816146</v>
      </c>
    </row>
    <row r="44" spans="2:34">
      <c r="B44" s="218">
        <v>230</v>
      </c>
      <c r="C44" s="220" t="s">
        <v>16</v>
      </c>
      <c r="D44" s="224">
        <f t="shared" si="17"/>
        <v>0.99983241286485047</v>
      </c>
      <c r="E44" s="190">
        <f t="shared" si="17"/>
        <v>0.9998324128652617</v>
      </c>
      <c r="F44" s="190">
        <f t="shared" si="17"/>
        <v>0.9998324128652617</v>
      </c>
      <c r="G44" s="190">
        <f t="shared" si="17"/>
        <v>0.99983241286533264</v>
      </c>
      <c r="H44" s="190">
        <f t="shared" si="17"/>
        <v>0.9997459659866863</v>
      </c>
      <c r="I44" s="190">
        <f t="shared" si="17"/>
        <v>0.99952744396827797</v>
      </c>
      <c r="J44" s="190">
        <f t="shared" si="17"/>
        <v>0.99983241286533264</v>
      </c>
      <c r="K44" s="190">
        <f t="shared" si="17"/>
        <v>0.99983241286533264</v>
      </c>
      <c r="L44" s="190">
        <f t="shared" si="17"/>
        <v>0.99983241286533264</v>
      </c>
      <c r="M44" s="190">
        <f t="shared" si="17"/>
        <v>0.99983241286538915</v>
      </c>
      <c r="N44" s="190">
        <f t="shared" si="17"/>
        <v>0.99983241286538915</v>
      </c>
      <c r="O44" s="190">
        <f t="shared" si="17"/>
        <v>0.99983241286533264</v>
      </c>
      <c r="P44" s="190">
        <f t="shared" si="17"/>
        <v>0.99983241286533264</v>
      </c>
      <c r="Q44" s="230">
        <f t="shared" si="16"/>
        <v>0.99818183154204843</v>
      </c>
      <c r="R44" s="230">
        <f t="shared" si="16"/>
        <v>0.99818183154295281</v>
      </c>
      <c r="S44" s="230">
        <f t="shared" si="16"/>
        <v>0.99769239055493386</v>
      </c>
      <c r="T44" s="230">
        <f t="shared" si="16"/>
        <v>0.99769239055493386</v>
      </c>
      <c r="U44" s="230">
        <f t="shared" si="16"/>
        <v>0.99769239055493386</v>
      </c>
      <c r="V44" s="230">
        <f t="shared" si="16"/>
        <v>0.99769239055555103</v>
      </c>
      <c r="W44" s="230">
        <f t="shared" si="16"/>
        <v>0.99452540254168442</v>
      </c>
      <c r="X44" s="230">
        <f t="shared" si="16"/>
        <v>0.99452540254168442</v>
      </c>
      <c r="Y44" s="235">
        <f t="shared" si="16"/>
        <v>0.99858138097416105</v>
      </c>
      <c r="Z44" s="235">
        <f t="shared" si="16"/>
        <v>0.99769239055547132</v>
      </c>
      <c r="AA44" s="235">
        <f t="shared" si="16"/>
        <v>0.99769239055584191</v>
      </c>
      <c r="AB44" s="235">
        <f t="shared" si="16"/>
        <v>0.98411567842627345</v>
      </c>
      <c r="AC44" s="235">
        <f t="shared" si="16"/>
        <v>0.95827429966581712</v>
      </c>
      <c r="AD44" s="240">
        <f t="shared" si="15"/>
        <v>0.97849167132292392</v>
      </c>
      <c r="AE44" s="240">
        <f t="shared" si="15"/>
        <v>0.99939882468650931</v>
      </c>
      <c r="AF44" s="240">
        <f t="shared" si="15"/>
        <v>0.99983241286531399</v>
      </c>
      <c r="AG44" s="240">
        <f t="shared" si="15"/>
        <v>0.99939882468648644</v>
      </c>
      <c r="AH44" s="240">
        <f t="shared" si="15"/>
        <v>0.88672299367297502</v>
      </c>
    </row>
    <row r="45" spans="2:34">
      <c r="B45" s="218">
        <v>240</v>
      </c>
      <c r="C45" s="220" t="s">
        <v>16</v>
      </c>
      <c r="D45" s="224">
        <f t="shared" si="17"/>
        <v>0.99995125157394205</v>
      </c>
      <c r="E45" s="190">
        <f t="shared" si="17"/>
        <v>0.99995125157408193</v>
      </c>
      <c r="F45" s="190">
        <f t="shared" si="17"/>
        <v>0.99995125157408193</v>
      </c>
      <c r="G45" s="190">
        <f t="shared" si="17"/>
        <v>0.99995125157410614</v>
      </c>
      <c r="H45" s="190">
        <f t="shared" si="17"/>
        <v>0.99992070240228692</v>
      </c>
      <c r="I45" s="190">
        <f t="shared" si="17"/>
        <v>0.99984308598446769</v>
      </c>
      <c r="J45" s="190">
        <f t="shared" si="17"/>
        <v>0.99995125157410614</v>
      </c>
      <c r="K45" s="190">
        <f t="shared" si="17"/>
        <v>0.99995125157410614</v>
      </c>
      <c r="L45" s="190">
        <f t="shared" si="17"/>
        <v>0.99995125157410614</v>
      </c>
      <c r="M45" s="190">
        <f t="shared" si="17"/>
        <v>0.99995125157412512</v>
      </c>
      <c r="N45" s="190">
        <f t="shared" si="17"/>
        <v>0.99995125157412512</v>
      </c>
      <c r="O45" s="190">
        <f t="shared" si="17"/>
        <v>0.99995125157410614</v>
      </c>
      <c r="P45" s="190">
        <f t="shared" si="17"/>
        <v>0.99995125157410614</v>
      </c>
      <c r="Q45" s="230">
        <f t="shared" si="16"/>
        <v>0.99930595297037339</v>
      </c>
      <c r="R45" s="230">
        <f t="shared" si="16"/>
        <v>0.99930595297078484</v>
      </c>
      <c r="S45" s="230">
        <f t="shared" si="16"/>
        <v>0.99909633706080891</v>
      </c>
      <c r="T45" s="230">
        <f t="shared" si="16"/>
        <v>0.99909633706080891</v>
      </c>
      <c r="U45" s="230">
        <f t="shared" si="16"/>
        <v>0.99909633706080891</v>
      </c>
      <c r="V45" s="230">
        <f t="shared" si="16"/>
        <v>0.99909633706109791</v>
      </c>
      <c r="W45" s="230">
        <f t="shared" si="16"/>
        <v>0.99764207015799444</v>
      </c>
      <c r="X45" s="230">
        <f t="shared" si="16"/>
        <v>0.99764207015799444</v>
      </c>
      <c r="Y45" s="235">
        <f t="shared" si="16"/>
        <v>0.99947251839672535</v>
      </c>
      <c r="Z45" s="235">
        <f t="shared" si="16"/>
        <v>0.99909633706106049</v>
      </c>
      <c r="AA45" s="235">
        <f t="shared" si="16"/>
        <v>0.99909633706123391</v>
      </c>
      <c r="AB45" s="235">
        <f t="shared" si="16"/>
        <v>0.99225321222177498</v>
      </c>
      <c r="AC45" s="235">
        <f t="shared" si="16"/>
        <v>0.97701869265566454</v>
      </c>
      <c r="AD45" s="240">
        <f t="shared" si="15"/>
        <v>0.98911385450865241</v>
      </c>
      <c r="AE45" s="240">
        <f t="shared" si="15"/>
        <v>0.99980078849429965</v>
      </c>
      <c r="AF45" s="240">
        <f t="shared" si="15"/>
        <v>0.9999512515740997</v>
      </c>
      <c r="AG45" s="240">
        <f t="shared" si="15"/>
        <v>0.99980078849429077</v>
      </c>
      <c r="AH45" s="240">
        <f t="shared" si="15"/>
        <v>0.92830143145282729</v>
      </c>
    </row>
    <row r="46" spans="2:34">
      <c r="B46" s="218">
        <v>250</v>
      </c>
      <c r="C46" s="220" t="s">
        <v>16</v>
      </c>
      <c r="D46" s="224">
        <f t="shared" si="17"/>
        <v>0.99998641574486546</v>
      </c>
      <c r="E46" s="190">
        <f t="shared" si="17"/>
        <v>0.99998641574491054</v>
      </c>
      <c r="F46" s="190">
        <f t="shared" si="17"/>
        <v>0.99998641574491054</v>
      </c>
      <c r="G46" s="190">
        <f t="shared" si="17"/>
        <v>0.9999864157449182</v>
      </c>
      <c r="H46" s="190">
        <f t="shared" si="17"/>
        <v>0.99997621743822795</v>
      </c>
      <c r="I46" s="190">
        <f t="shared" si="17"/>
        <v>0.99994992742045252</v>
      </c>
      <c r="J46" s="190">
        <f t="shared" si="17"/>
        <v>0.9999864157449182</v>
      </c>
      <c r="K46" s="190">
        <f t="shared" si="17"/>
        <v>0.9999864157449182</v>
      </c>
      <c r="L46" s="190">
        <f t="shared" si="17"/>
        <v>0.9999864157449182</v>
      </c>
      <c r="M46" s="190">
        <f t="shared" si="17"/>
        <v>0.9999864157449242</v>
      </c>
      <c r="N46" s="190">
        <f t="shared" si="17"/>
        <v>0.9999864157449242</v>
      </c>
      <c r="O46" s="190">
        <f t="shared" si="17"/>
        <v>0.9999864157449182</v>
      </c>
      <c r="P46" s="190">
        <f t="shared" si="17"/>
        <v>0.9999864157449182</v>
      </c>
      <c r="Q46" s="230">
        <f t="shared" si="16"/>
        <v>0.99974523034993168</v>
      </c>
      <c r="R46" s="230">
        <f t="shared" si="16"/>
        <v>0.99974523035010832</v>
      </c>
      <c r="S46" s="230">
        <f t="shared" si="16"/>
        <v>0.99965965921760658</v>
      </c>
      <c r="T46" s="230">
        <f t="shared" si="16"/>
        <v>0.99965965921760658</v>
      </c>
      <c r="U46" s="230">
        <f t="shared" si="16"/>
        <v>0.99965965921760658</v>
      </c>
      <c r="V46" s="230">
        <f t="shared" si="16"/>
        <v>0.99965965921773414</v>
      </c>
      <c r="W46" s="230">
        <f t="shared" si="16"/>
        <v>0.99902270512025781</v>
      </c>
      <c r="X46" s="230">
        <f t="shared" si="16"/>
        <v>0.99902270512025781</v>
      </c>
      <c r="Y46" s="235">
        <f t="shared" si="16"/>
        <v>0.99981142026171099</v>
      </c>
      <c r="Z46" s="235">
        <f t="shared" si="16"/>
        <v>0.9996596592177176</v>
      </c>
      <c r="AA46" s="235">
        <f t="shared" si="16"/>
        <v>0.99965965921779421</v>
      </c>
      <c r="AB46" s="235">
        <f t="shared" si="16"/>
        <v>0.99636071362888912</v>
      </c>
      <c r="AC46" s="235">
        <f t="shared" si="16"/>
        <v>0.98779170287864648</v>
      </c>
      <c r="AD46" s="240">
        <f t="shared" si="15"/>
        <v>0.99469069718376502</v>
      </c>
      <c r="AE46" s="240">
        <f t="shared" si="15"/>
        <v>0.99993672368551367</v>
      </c>
      <c r="AF46" s="240">
        <f t="shared" si="15"/>
        <v>0.99998641574491609</v>
      </c>
      <c r="AG46" s="240">
        <f t="shared" si="15"/>
        <v>0.99993672368551034</v>
      </c>
      <c r="AH46" s="240">
        <f t="shared" si="15"/>
        <v>0.95613375860938477</v>
      </c>
    </row>
    <row r="47" spans="2:34">
      <c r="B47" s="218">
        <v>260</v>
      </c>
      <c r="C47" s="220" t="s">
        <v>16</v>
      </c>
      <c r="D47" s="224">
        <f t="shared" si="17"/>
        <v>0.99999635675803844</v>
      </c>
      <c r="E47" s="190">
        <f t="shared" si="17"/>
        <v>0.99999635675805187</v>
      </c>
      <c r="F47" s="190">
        <f t="shared" si="17"/>
        <v>0.99999635675805187</v>
      </c>
      <c r="G47" s="190">
        <f t="shared" si="17"/>
        <v>0.99999635675805432</v>
      </c>
      <c r="H47" s="190">
        <f t="shared" si="17"/>
        <v>0.99999311717386452</v>
      </c>
      <c r="I47" s="190">
        <f t="shared" si="17"/>
        <v>0.99998457854653422</v>
      </c>
      <c r="J47" s="190">
        <f t="shared" si="17"/>
        <v>0.99999635675805432</v>
      </c>
      <c r="K47" s="190">
        <f t="shared" si="17"/>
        <v>0.99999635675805432</v>
      </c>
      <c r="L47" s="190">
        <f t="shared" si="17"/>
        <v>0.99999635675805432</v>
      </c>
      <c r="M47" s="190">
        <f t="shared" si="17"/>
        <v>0.99999635675805609</v>
      </c>
      <c r="N47" s="190">
        <f t="shared" si="17"/>
        <v>0.99999635675805609</v>
      </c>
      <c r="O47" s="190">
        <f t="shared" si="17"/>
        <v>0.99999635675805432</v>
      </c>
      <c r="P47" s="190">
        <f t="shared" si="17"/>
        <v>0.99999635675805432</v>
      </c>
      <c r="Q47" s="230">
        <f t="shared" si="16"/>
        <v>0.99990969580291322</v>
      </c>
      <c r="R47" s="230">
        <f t="shared" si="16"/>
        <v>0.99990969580298517</v>
      </c>
      <c r="S47" s="230">
        <f t="shared" si="16"/>
        <v>0.99987621461597698</v>
      </c>
      <c r="T47" s="230">
        <f t="shared" si="16"/>
        <v>0.99987621461597698</v>
      </c>
      <c r="U47" s="230">
        <f t="shared" si="16"/>
        <v>0.99987621461597698</v>
      </c>
      <c r="V47" s="230">
        <f t="shared" si="16"/>
        <v>0.9998762146160306</v>
      </c>
      <c r="W47" s="230">
        <f t="shared" si="16"/>
        <v>0.99960864952826944</v>
      </c>
      <c r="X47" s="230">
        <f t="shared" si="16"/>
        <v>0.99960864952826944</v>
      </c>
      <c r="Y47" s="235">
        <f t="shared" si="16"/>
        <v>0.99993490629806192</v>
      </c>
      <c r="Z47" s="235">
        <f t="shared" si="16"/>
        <v>0.99987621461602361</v>
      </c>
      <c r="AA47" s="235">
        <f t="shared" si="16"/>
        <v>0.99987621461605569</v>
      </c>
      <c r="AB47" s="235">
        <f t="shared" si="16"/>
        <v>0.99834693749338199</v>
      </c>
      <c r="AC47" s="235">
        <f t="shared" si="16"/>
        <v>0.99372290595004897</v>
      </c>
      <c r="AD47" s="240">
        <f t="shared" si="15"/>
        <v>0.99749562013852022</v>
      </c>
      <c r="AE47" s="240">
        <f t="shared" si="15"/>
        <v>0.99998064687851673</v>
      </c>
      <c r="AF47" s="240">
        <f t="shared" si="15"/>
        <v>0.99999635675805365</v>
      </c>
      <c r="AG47" s="240">
        <f t="shared" si="15"/>
        <v>0.9999806468785154</v>
      </c>
      <c r="AH47" s="240">
        <f t="shared" si="15"/>
        <v>0.97397960508149917</v>
      </c>
    </row>
    <row r="48" spans="2:34">
      <c r="B48" s="218">
        <v>270</v>
      </c>
      <c r="C48" s="220" t="s">
        <v>16</v>
      </c>
      <c r="D48" s="224">
        <f t="shared" si="17"/>
        <v>0.99999905579060711</v>
      </c>
      <c r="E48" s="190">
        <f t="shared" si="17"/>
        <v>0.9999990557906111</v>
      </c>
      <c r="F48" s="190">
        <f t="shared" si="17"/>
        <v>0.9999990557906111</v>
      </c>
      <c r="G48" s="190">
        <f t="shared" si="17"/>
        <v>0.99999905579061177</v>
      </c>
      <c r="H48" s="190">
        <f t="shared" si="17"/>
        <v>0.99999807064089119</v>
      </c>
      <c r="I48" s="190">
        <f t="shared" si="17"/>
        <v>0.99999539902287837</v>
      </c>
      <c r="J48" s="190">
        <f t="shared" si="17"/>
        <v>0.99999905579061177</v>
      </c>
      <c r="K48" s="190">
        <f t="shared" si="17"/>
        <v>0.99999905579061177</v>
      </c>
      <c r="L48" s="190">
        <f t="shared" si="17"/>
        <v>0.99999905579061177</v>
      </c>
      <c r="M48" s="190">
        <f t="shared" si="17"/>
        <v>0.99999905579061243</v>
      </c>
      <c r="N48" s="190">
        <f t="shared" si="17"/>
        <v>0.99999905579061243</v>
      </c>
      <c r="O48" s="190">
        <f t="shared" si="17"/>
        <v>0.99999905579061177</v>
      </c>
      <c r="P48" s="190">
        <f t="shared" si="17"/>
        <v>0.99999905579061177</v>
      </c>
      <c r="Q48" s="230">
        <f t="shared" si="16"/>
        <v>0.99996898033018544</v>
      </c>
      <c r="R48" s="230">
        <f t="shared" si="16"/>
        <v>0.99996898033021342</v>
      </c>
      <c r="S48" s="230">
        <f t="shared" si="16"/>
        <v>0.99995636544996125</v>
      </c>
      <c r="T48" s="230">
        <f t="shared" si="16"/>
        <v>0.99995636544996125</v>
      </c>
      <c r="U48" s="230">
        <f t="shared" si="16"/>
        <v>0.99995636544996125</v>
      </c>
      <c r="V48" s="230">
        <f t="shared" si="16"/>
        <v>0.99995636544998279</v>
      </c>
      <c r="W48" s="230">
        <f t="shared" si="16"/>
        <v>0.99984806131373383</v>
      </c>
      <c r="X48" s="230">
        <f t="shared" si="16"/>
        <v>0.99984806131373383</v>
      </c>
      <c r="Y48" s="235">
        <f t="shared" si="16"/>
        <v>0.9999782271083294</v>
      </c>
      <c r="Z48" s="235">
        <f t="shared" si="16"/>
        <v>0.99995636544997979</v>
      </c>
      <c r="AA48" s="235">
        <f t="shared" si="16"/>
        <v>0.99995636544999267</v>
      </c>
      <c r="AB48" s="235">
        <f t="shared" si="16"/>
        <v>0.9992715689155317</v>
      </c>
      <c r="AC48" s="235">
        <f t="shared" si="16"/>
        <v>0.99686641831820944</v>
      </c>
      <c r="AD48" s="240">
        <f t="shared" si="15"/>
        <v>0.99885373549079237</v>
      </c>
      <c r="AE48" s="240">
        <f t="shared" si="15"/>
        <v>0.99999427789463058</v>
      </c>
      <c r="AF48" s="240">
        <f t="shared" si="15"/>
        <v>0.99999905579061166</v>
      </c>
      <c r="AG48" s="240">
        <f t="shared" si="15"/>
        <v>0.99999427789463002</v>
      </c>
      <c r="AH48" s="240">
        <f t="shared" si="15"/>
        <v>0.98499402800403557</v>
      </c>
    </row>
    <row r="49" spans="2:34">
      <c r="B49" s="218">
        <v>280</v>
      </c>
      <c r="C49" s="220" t="s">
        <v>16</v>
      </c>
      <c r="D49" s="224">
        <f t="shared" si="17"/>
        <v>0.99999976269964252</v>
      </c>
      <c r="E49" s="190">
        <f t="shared" si="17"/>
        <v>0.99999976269964364</v>
      </c>
      <c r="F49" s="190">
        <f t="shared" si="17"/>
        <v>0.99999976269964364</v>
      </c>
      <c r="G49" s="190">
        <f t="shared" si="17"/>
        <v>0.99999976269964375</v>
      </c>
      <c r="H49" s="190">
        <f t="shared" si="17"/>
        <v>0.99999947445098936</v>
      </c>
      <c r="I49" s="190">
        <f t="shared" si="17"/>
        <v>0.99999866593269826</v>
      </c>
      <c r="J49" s="190">
        <f t="shared" si="17"/>
        <v>0.99999976269964375</v>
      </c>
      <c r="K49" s="190">
        <f t="shared" si="17"/>
        <v>0.99999976269964375</v>
      </c>
      <c r="L49" s="190">
        <f t="shared" si="17"/>
        <v>0.99999976269964375</v>
      </c>
      <c r="M49" s="190">
        <f t="shared" si="17"/>
        <v>0.99999976269964375</v>
      </c>
      <c r="N49" s="190">
        <f t="shared" si="17"/>
        <v>0.99999976269964375</v>
      </c>
      <c r="O49" s="190">
        <f t="shared" si="17"/>
        <v>0.99999976269964375</v>
      </c>
      <c r="P49" s="190">
        <f t="shared" si="17"/>
        <v>0.99999976269964375</v>
      </c>
      <c r="Q49" s="230">
        <f t="shared" si="16"/>
        <v>0.99998964130551093</v>
      </c>
      <c r="R49" s="230">
        <f t="shared" si="16"/>
        <v>0.99998964130552137</v>
      </c>
      <c r="S49" s="230">
        <f t="shared" si="16"/>
        <v>0.99998504592113124</v>
      </c>
      <c r="T49" s="230">
        <f t="shared" si="16"/>
        <v>0.99998504592113124</v>
      </c>
      <c r="U49" s="230">
        <f t="shared" si="16"/>
        <v>0.99998504592113124</v>
      </c>
      <c r="V49" s="230">
        <f t="shared" si="16"/>
        <v>0.99998504592113957</v>
      </c>
      <c r="W49" s="230">
        <f t="shared" si="16"/>
        <v>0.99994263271098505</v>
      </c>
      <c r="X49" s="230">
        <f t="shared" si="16"/>
        <v>0.99994263271098505</v>
      </c>
      <c r="Y49" s="235">
        <f t="shared" si="16"/>
        <v>0.99999292048985788</v>
      </c>
      <c r="Z49" s="235">
        <f t="shared" si="16"/>
        <v>0.99998504592113824</v>
      </c>
      <c r="AA49" s="235">
        <f t="shared" si="16"/>
        <v>0.99998504592114323</v>
      </c>
      <c r="AB49" s="235">
        <f t="shared" si="16"/>
        <v>0.99968768518146056</v>
      </c>
      <c r="AC49" s="235">
        <f t="shared" si="16"/>
        <v>0.99847696056304358</v>
      </c>
      <c r="AD49" s="240">
        <f t="shared" si="15"/>
        <v>0.99948943472052176</v>
      </c>
      <c r="AE49" s="240">
        <f t="shared" si="15"/>
        <v>0.99999835885409227</v>
      </c>
      <c r="AF49" s="240">
        <f t="shared" si="15"/>
        <v>0.99999976269964352</v>
      </c>
      <c r="AG49" s="240">
        <f t="shared" si="15"/>
        <v>0.99999835885409205</v>
      </c>
      <c r="AH49" s="240">
        <f t="shared" si="15"/>
        <v>0.99156520979165996</v>
      </c>
    </row>
    <row r="50" spans="2:34">
      <c r="B50" s="218">
        <v>290</v>
      </c>
      <c r="C50" s="220" t="s">
        <v>16</v>
      </c>
      <c r="D50" s="224">
        <f t="shared" si="17"/>
        <v>0.99999994198971343</v>
      </c>
      <c r="E50" s="190">
        <f t="shared" si="17"/>
        <v>0.99999994198971376</v>
      </c>
      <c r="F50" s="190">
        <f t="shared" si="17"/>
        <v>0.99999994198971376</v>
      </c>
      <c r="G50" s="190">
        <f t="shared" si="17"/>
        <v>0.99999994198971376</v>
      </c>
      <c r="H50" s="190">
        <f t="shared" si="17"/>
        <v>0.99999986049101797</v>
      </c>
      <c r="I50" s="190">
        <f t="shared" si="17"/>
        <v>0.99999962300657885</v>
      </c>
      <c r="J50" s="190">
        <f t="shared" si="17"/>
        <v>0.99999994198971376</v>
      </c>
      <c r="K50" s="190">
        <f t="shared" si="17"/>
        <v>0.99999994198971376</v>
      </c>
      <c r="L50" s="190">
        <f t="shared" si="17"/>
        <v>0.99999994198971376</v>
      </c>
      <c r="M50" s="190">
        <f t="shared" si="17"/>
        <v>0.99999994198971354</v>
      </c>
      <c r="N50" s="190">
        <f t="shared" si="17"/>
        <v>0.99999994198971354</v>
      </c>
      <c r="O50" s="190">
        <f t="shared" si="17"/>
        <v>0.99999994198971376</v>
      </c>
      <c r="P50" s="190">
        <f t="shared" si="17"/>
        <v>0.99999994198971376</v>
      </c>
      <c r="Q50" s="230">
        <f t="shared" si="16"/>
        <v>0.99999662781809406</v>
      </c>
      <c r="R50" s="230">
        <f t="shared" si="16"/>
        <v>0.99999662781809773</v>
      </c>
      <c r="S50" s="230">
        <f t="shared" si="16"/>
        <v>0.99999500367408356</v>
      </c>
      <c r="T50" s="230">
        <f t="shared" si="16"/>
        <v>0.99999500367408356</v>
      </c>
      <c r="U50" s="230">
        <f t="shared" si="16"/>
        <v>0.99999500367408356</v>
      </c>
      <c r="V50" s="230">
        <f t="shared" si="16"/>
        <v>0.99999500367408656</v>
      </c>
      <c r="W50" s="230">
        <f t="shared" si="16"/>
        <v>0.9999788785500533</v>
      </c>
      <c r="X50" s="230">
        <f t="shared" si="16"/>
        <v>0.9999788785500533</v>
      </c>
      <c r="Y50" s="235">
        <f t="shared" si="16"/>
        <v>0.9999977560910478</v>
      </c>
      <c r="Z50" s="235">
        <f t="shared" si="16"/>
        <v>0.99999500367408622</v>
      </c>
      <c r="AA50" s="235">
        <f t="shared" si="16"/>
        <v>0.999995003674088</v>
      </c>
      <c r="AB50" s="235">
        <f t="shared" si="16"/>
        <v>0.99986937343807758</v>
      </c>
      <c r="AC50" s="235">
        <f t="shared" si="16"/>
        <v>0.99927748764082391</v>
      </c>
      <c r="AD50" s="240">
        <f t="shared" si="15"/>
        <v>0.9997781217589371</v>
      </c>
      <c r="AE50" s="240">
        <f t="shared" si="15"/>
        <v>0.99999954203917185</v>
      </c>
      <c r="AF50" s="240">
        <f t="shared" si="15"/>
        <v>0.99999994198971365</v>
      </c>
      <c r="AG50" s="240">
        <f t="shared" si="15"/>
        <v>0.99999954203917174</v>
      </c>
      <c r="AH50" s="240">
        <f t="shared" si="15"/>
        <v>0.99536839787188414</v>
      </c>
    </row>
    <row r="51" spans="2:34">
      <c r="B51" s="218">
        <v>300</v>
      </c>
      <c r="C51" s="220" t="s">
        <v>16</v>
      </c>
      <c r="D51" s="224">
        <f t="shared" si="17"/>
        <v>0.99999998616914509</v>
      </c>
      <c r="E51" s="190">
        <f t="shared" si="17"/>
        <v>0.99999998616914509</v>
      </c>
      <c r="F51" s="190">
        <f t="shared" si="17"/>
        <v>0.99999998616914509</v>
      </c>
      <c r="G51" s="190">
        <f t="shared" si="17"/>
        <v>0.99999998616914521</v>
      </c>
      <c r="H51" s="190">
        <f t="shared" si="17"/>
        <v>0.99999996382064682</v>
      </c>
      <c r="I51" s="190">
        <f t="shared" si="17"/>
        <v>0.99999989591414074</v>
      </c>
      <c r="J51" s="190">
        <f t="shared" si="17"/>
        <v>0.99999998616914521</v>
      </c>
      <c r="K51" s="190">
        <f t="shared" si="17"/>
        <v>0.99999998616914521</v>
      </c>
      <c r="L51" s="190">
        <f t="shared" si="17"/>
        <v>0.99999998616914521</v>
      </c>
      <c r="M51" s="190">
        <f t="shared" si="17"/>
        <v>0.99999998616914509</v>
      </c>
      <c r="N51" s="190">
        <f t="shared" si="17"/>
        <v>0.99999998616914509</v>
      </c>
      <c r="O51" s="190">
        <f t="shared" si="17"/>
        <v>0.99999998616914521</v>
      </c>
      <c r="P51" s="190">
        <f t="shared" si="17"/>
        <v>0.99999998616914521</v>
      </c>
      <c r="Q51" s="230">
        <f t="shared" si="16"/>
        <v>0.99999892722545991</v>
      </c>
      <c r="R51" s="230">
        <f t="shared" si="16"/>
        <v>0.99999892722546113</v>
      </c>
      <c r="S51" s="230">
        <f t="shared" si="16"/>
        <v>0.99999836862875457</v>
      </c>
      <c r="T51" s="230">
        <f t="shared" si="16"/>
        <v>0.99999836862875457</v>
      </c>
      <c r="U51" s="230">
        <f t="shared" si="16"/>
        <v>0.99999836862875457</v>
      </c>
      <c r="V51" s="230">
        <f t="shared" si="16"/>
        <v>0.99999836862875568</v>
      </c>
      <c r="W51" s="230">
        <f t="shared" si="16"/>
        <v>0.99999239888928881</v>
      </c>
      <c r="X51" s="230">
        <f t="shared" si="16"/>
        <v>0.99999239888928881</v>
      </c>
      <c r="Y51" s="235">
        <f t="shared" si="16"/>
        <v>0.99999930500799339</v>
      </c>
      <c r="Z51" s="235">
        <f t="shared" si="16"/>
        <v>0.99999836862875557</v>
      </c>
      <c r="AA51" s="235">
        <f t="shared" si="16"/>
        <v>0.99999836862875602</v>
      </c>
      <c r="AB51" s="235">
        <f t="shared" si="16"/>
        <v>0.99994657992864489</v>
      </c>
      <c r="AC51" s="235">
        <f t="shared" si="16"/>
        <v>0.9996647251527051</v>
      </c>
      <c r="AD51" s="240">
        <f t="shared" si="15"/>
        <v>0.9999057105413659</v>
      </c>
      <c r="AE51" s="240">
        <f t="shared" si="15"/>
        <v>0.99999987533583501</v>
      </c>
      <c r="AF51" s="240">
        <f t="shared" si="15"/>
        <v>0.99999998616914521</v>
      </c>
      <c r="AG51" s="240">
        <f t="shared" si="15"/>
        <v>0.99999987533583501</v>
      </c>
      <c r="AH51" s="240">
        <f t="shared" si="15"/>
        <v>0.9975104367498473</v>
      </c>
    </row>
    <row r="52" spans="2:34">
      <c r="B52" s="218">
        <v>310</v>
      </c>
      <c r="C52" s="220" t="s">
        <v>16</v>
      </c>
      <c r="D52" s="224">
        <f t="shared" si="17"/>
        <v>0.99999999677633677</v>
      </c>
      <c r="E52" s="190">
        <f t="shared" si="17"/>
        <v>0.99999999677633677</v>
      </c>
      <c r="F52" s="190">
        <f t="shared" si="17"/>
        <v>0.99999999677633677</v>
      </c>
      <c r="G52" s="190">
        <f t="shared" si="17"/>
        <v>0.99999999677633666</v>
      </c>
      <c r="H52" s="190">
        <f t="shared" si="17"/>
        <v>0.99999999081374624</v>
      </c>
      <c r="I52" s="190">
        <f t="shared" si="17"/>
        <v>0.99999997186187239</v>
      </c>
      <c r="J52" s="190">
        <f t="shared" si="17"/>
        <v>0.99999999677633666</v>
      </c>
      <c r="K52" s="190">
        <f t="shared" si="17"/>
        <v>0.99999999677633666</v>
      </c>
      <c r="L52" s="190">
        <f t="shared" si="17"/>
        <v>0.99999999677633666</v>
      </c>
      <c r="M52" s="190">
        <f t="shared" si="17"/>
        <v>0.99999999677633655</v>
      </c>
      <c r="N52" s="190">
        <f t="shared" si="17"/>
        <v>0.99999999677633655</v>
      </c>
      <c r="O52" s="190">
        <f t="shared" si="17"/>
        <v>0.99999999677633666</v>
      </c>
      <c r="P52" s="190">
        <f t="shared" si="17"/>
        <v>0.99999999677633666</v>
      </c>
      <c r="Q52" s="230">
        <f t="shared" si="16"/>
        <v>0.99999966578561872</v>
      </c>
      <c r="R52" s="230">
        <f t="shared" si="16"/>
        <v>0.99999966578561916</v>
      </c>
      <c r="S52" s="230">
        <f t="shared" si="16"/>
        <v>0.99999947833693914</v>
      </c>
      <c r="T52" s="230">
        <f t="shared" si="16"/>
        <v>0.99999947833693914</v>
      </c>
      <c r="U52" s="230">
        <f t="shared" si="16"/>
        <v>0.99999947833693914</v>
      </c>
      <c r="V52" s="230">
        <f t="shared" si="16"/>
        <v>0.99999947833693947</v>
      </c>
      <c r="W52" s="230">
        <f t="shared" si="16"/>
        <v>0.99999732062154201</v>
      </c>
      <c r="X52" s="230">
        <f t="shared" si="16"/>
        <v>0.99999732062154201</v>
      </c>
      <c r="Y52" s="235">
        <f t="shared" si="16"/>
        <v>0.99999978920611865</v>
      </c>
      <c r="Z52" s="235">
        <f t="shared" si="16"/>
        <v>0.99999947833693947</v>
      </c>
      <c r="AA52" s="235">
        <f t="shared" si="16"/>
        <v>0.99999947833693958</v>
      </c>
      <c r="AB52" s="235">
        <f t="shared" si="16"/>
        <v>0.99997859591216409</v>
      </c>
      <c r="AC52" s="235">
        <f t="shared" si="16"/>
        <v>0.99984751371124714</v>
      </c>
      <c r="AD52" s="240">
        <f t="shared" si="15"/>
        <v>0.99996073795724127</v>
      </c>
      <c r="AE52" s="240">
        <f t="shared" si="15"/>
        <v>0.99999996681883829</v>
      </c>
      <c r="AF52" s="240">
        <f t="shared" si="15"/>
        <v>0.99999999677633666</v>
      </c>
      <c r="AG52" s="240">
        <f t="shared" si="15"/>
        <v>0.99999996681883829</v>
      </c>
      <c r="AH52" s="240">
        <f t="shared" si="15"/>
        <v>0.99868765517160596</v>
      </c>
    </row>
    <row r="53" spans="2:34">
      <c r="B53" s="218">
        <v>320</v>
      </c>
      <c r="C53" s="220" t="s">
        <v>16</v>
      </c>
      <c r="D53" s="224">
        <f t="shared" si="17"/>
        <v>0.99999999926395389</v>
      </c>
      <c r="E53" s="190">
        <f t="shared" si="17"/>
        <v>0.99999999926395389</v>
      </c>
      <c r="F53" s="190">
        <f t="shared" si="17"/>
        <v>0.99999999926395389</v>
      </c>
      <c r="G53" s="190">
        <f t="shared" si="17"/>
        <v>0.99999999926395389</v>
      </c>
      <c r="H53" s="190">
        <f t="shared" si="17"/>
        <v>0.99999999771191739</v>
      </c>
      <c r="I53" s="190">
        <f t="shared" si="17"/>
        <v>0.99999999253763949</v>
      </c>
      <c r="J53" s="190">
        <f t="shared" si="17"/>
        <v>0.99999999926395389</v>
      </c>
      <c r="K53" s="190">
        <f t="shared" si="17"/>
        <v>0.99999999926395389</v>
      </c>
      <c r="L53" s="190">
        <f t="shared" si="17"/>
        <v>0.99999999926395389</v>
      </c>
      <c r="M53" s="190">
        <f t="shared" si="17"/>
        <v>0.99999999926395378</v>
      </c>
      <c r="N53" s="190">
        <f t="shared" si="17"/>
        <v>0.99999999926395378</v>
      </c>
      <c r="O53" s="190">
        <f t="shared" si="17"/>
        <v>0.99999999926395389</v>
      </c>
      <c r="P53" s="190">
        <f t="shared" si="17"/>
        <v>0.99999999926395389</v>
      </c>
      <c r="Q53" s="230">
        <f t="shared" si="16"/>
        <v>0.99999989784008303</v>
      </c>
      <c r="R53" s="230">
        <f t="shared" si="16"/>
        <v>0.99999989784008314</v>
      </c>
      <c r="S53" s="230">
        <f t="shared" si="16"/>
        <v>0.99999983632611067</v>
      </c>
      <c r="T53" s="230">
        <f t="shared" si="16"/>
        <v>0.99999983632611067</v>
      </c>
      <c r="U53" s="230">
        <f t="shared" si="16"/>
        <v>0.99999983632611067</v>
      </c>
      <c r="V53" s="230">
        <f t="shared" si="16"/>
        <v>0.99999983632611078</v>
      </c>
      <c r="W53" s="230">
        <f t="shared" si="16"/>
        <v>0.99999907317022962</v>
      </c>
      <c r="X53" s="230">
        <f t="shared" si="16"/>
        <v>0.99999907317022962</v>
      </c>
      <c r="Y53" s="235">
        <f t="shared" si="16"/>
        <v>0.99999993727192482</v>
      </c>
      <c r="Z53" s="235">
        <f t="shared" si="16"/>
        <v>0.99999983632611078</v>
      </c>
      <c r="AA53" s="235">
        <f t="shared" si="16"/>
        <v>0.99999983632611067</v>
      </c>
      <c r="AB53" s="235">
        <f t="shared" si="16"/>
        <v>0.99999158228744933</v>
      </c>
      <c r="AC53" s="235">
        <f t="shared" si="16"/>
        <v>0.99993190823364753</v>
      </c>
      <c r="AD53" s="240">
        <f t="shared" si="15"/>
        <v>0.99998395193281542</v>
      </c>
      <c r="AE53" s="240">
        <f t="shared" si="15"/>
        <v>0.99999999134704787</v>
      </c>
      <c r="AF53" s="240">
        <f t="shared" si="15"/>
        <v>0.99999999926395378</v>
      </c>
      <c r="AG53" s="240">
        <f t="shared" si="15"/>
        <v>0.99999999134704787</v>
      </c>
      <c r="AH53" s="240">
        <f t="shared" si="15"/>
        <v>0.99932044873690873</v>
      </c>
    </row>
    <row r="54" spans="2:34">
      <c r="B54" s="218">
        <v>330</v>
      </c>
      <c r="C54" s="220" t="s">
        <v>16</v>
      </c>
      <c r="D54" s="224">
        <f t="shared" si="17"/>
        <v>0.9999999998350666</v>
      </c>
      <c r="E54" s="190">
        <f t="shared" si="17"/>
        <v>0.9999999998350666</v>
      </c>
      <c r="F54" s="190">
        <f t="shared" si="17"/>
        <v>0.9999999998350666</v>
      </c>
      <c r="G54" s="190">
        <f t="shared" si="17"/>
        <v>0.9999999998350666</v>
      </c>
      <c r="H54" s="190">
        <f t="shared" si="17"/>
        <v>0.99999999943998397</v>
      </c>
      <c r="I54" s="190">
        <f t="shared" si="17"/>
        <v>0.99999999805521789</v>
      </c>
      <c r="J54" s="190">
        <f t="shared" si="17"/>
        <v>0.9999999998350666</v>
      </c>
      <c r="K54" s="190">
        <f t="shared" si="17"/>
        <v>0.9999999998350666</v>
      </c>
      <c r="L54" s="190">
        <f t="shared" si="17"/>
        <v>0.9999999998350666</v>
      </c>
      <c r="M54" s="190">
        <f t="shared" si="17"/>
        <v>0.99999999983506649</v>
      </c>
      <c r="N54" s="190">
        <f t="shared" si="17"/>
        <v>0.99999999983506649</v>
      </c>
      <c r="O54" s="190">
        <f t="shared" si="17"/>
        <v>0.9999999998350666</v>
      </c>
      <c r="P54" s="190">
        <f t="shared" si="17"/>
        <v>0.9999999998350666</v>
      </c>
      <c r="Q54" s="230">
        <f t="shared" si="16"/>
        <v>0.99999996930973012</v>
      </c>
      <c r="R54" s="230">
        <f t="shared" si="16"/>
        <v>0.99999996930973012</v>
      </c>
      <c r="S54" s="230">
        <f t="shared" si="16"/>
        <v>0.99999994952868332</v>
      </c>
      <c r="T54" s="230">
        <f t="shared" si="16"/>
        <v>0.99999994952868332</v>
      </c>
      <c r="U54" s="230">
        <f t="shared" si="16"/>
        <v>0.99999994952868332</v>
      </c>
      <c r="V54" s="230">
        <f t="shared" si="16"/>
        <v>0.9999999495286831</v>
      </c>
      <c r="W54" s="230">
        <f t="shared" si="16"/>
        <v>0.99999968487024138</v>
      </c>
      <c r="X54" s="230">
        <f t="shared" si="16"/>
        <v>0.99999968487024138</v>
      </c>
      <c r="Y54" s="235">
        <f t="shared" si="16"/>
        <v>0.999999981654909</v>
      </c>
      <c r="Z54" s="235">
        <f t="shared" si="16"/>
        <v>0.9999999495286831</v>
      </c>
      <c r="AA54" s="235">
        <f t="shared" si="16"/>
        <v>0.9999999495286831</v>
      </c>
      <c r="AB54" s="235">
        <f t="shared" si="16"/>
        <v>0.99999674541492556</v>
      </c>
      <c r="AC54" s="235">
        <f t="shared" si="16"/>
        <v>0.99997010003678932</v>
      </c>
      <c r="AD54" s="240">
        <f t="shared" ref="AD54:AH67" si="18">IF((AD$2-(SQRT((AD$9/AD$15)^2+4*AD$16*AD$14))*$B54) &lt; 0, 0.5*EXP(((AD$9/AD$15)*AD$2)/(2*AD$14))*(EXP(-(AD$2*(SQRT((AD$9/AD$15)^2+4*AD$16*AD$14)))/(2*AD$14))*(2-ERFC(-(AD$2-(SQRT((AD$9/AD$15)^2+4*AD$16*AD$14))*$B54)/(2*SQRT(AD$14*$B54))))),0.5*EXP(((AD$9/AD$15)*AD$2)/(2*AD$14))*(EXP(-(AD$2*(SQRT((AD$9/AD$15)^2+4*AD$16*AD$14)))/(2*AD$14))*ERFC((AD$2-(SQRT((AD$9/AD$15)^2+4*AD$16*AD$14))*$B54)/(2*SQRT(AD$14*$B54)))))</f>
        <v>0.99999355079642238</v>
      </c>
      <c r="AE54" s="240">
        <f t="shared" si="18"/>
        <v>0.99999999778515192</v>
      </c>
      <c r="AF54" s="240">
        <f t="shared" si="18"/>
        <v>0.9999999998350666</v>
      </c>
      <c r="AG54" s="240">
        <f t="shared" si="18"/>
        <v>0.99999999778515192</v>
      </c>
      <c r="AH54" s="240">
        <f t="shared" si="18"/>
        <v>0.99965382994979834</v>
      </c>
    </row>
    <row r="55" spans="2:34">
      <c r="B55" s="218">
        <v>340</v>
      </c>
      <c r="C55" s="220" t="s">
        <v>16</v>
      </c>
      <c r="D55" s="224">
        <f t="shared" si="17"/>
        <v>0.99999999996366995</v>
      </c>
      <c r="E55" s="190">
        <f t="shared" si="17"/>
        <v>0.99999999996366995</v>
      </c>
      <c r="F55" s="190">
        <f t="shared" si="17"/>
        <v>0.99999999996366995</v>
      </c>
      <c r="G55" s="190">
        <f t="shared" si="17"/>
        <v>0.99999999996366995</v>
      </c>
      <c r="H55" s="190">
        <f t="shared" si="17"/>
        <v>0.99999999986510957</v>
      </c>
      <c r="I55" s="190">
        <f t="shared" si="17"/>
        <v>0.99999999950119278</v>
      </c>
      <c r="J55" s="190">
        <f t="shared" si="17"/>
        <v>0.99999999996366995</v>
      </c>
      <c r="K55" s="190">
        <f t="shared" si="17"/>
        <v>0.99999999996366995</v>
      </c>
      <c r="L55" s="190">
        <f t="shared" si="17"/>
        <v>0.99999999996366995</v>
      </c>
      <c r="M55" s="190">
        <f t="shared" si="17"/>
        <v>0.99999999996366984</v>
      </c>
      <c r="N55" s="190">
        <f t="shared" si="17"/>
        <v>0.99999999996366984</v>
      </c>
      <c r="O55" s="190">
        <f t="shared" si="17"/>
        <v>0.99999999996366995</v>
      </c>
      <c r="P55" s="190">
        <f t="shared" si="17"/>
        <v>0.99999999996366995</v>
      </c>
      <c r="Q55" s="230">
        <f t="shared" si="16"/>
        <v>0.99999999092533032</v>
      </c>
      <c r="R55" s="230">
        <f t="shared" si="16"/>
        <v>0.99999999092533021</v>
      </c>
      <c r="S55" s="230">
        <f t="shared" si="16"/>
        <v>0.99999998468104323</v>
      </c>
      <c r="T55" s="230">
        <f t="shared" si="16"/>
        <v>0.99999998468104323</v>
      </c>
      <c r="U55" s="230">
        <f t="shared" si="16"/>
        <v>0.99999998468104323</v>
      </c>
      <c r="V55" s="230">
        <f t="shared" si="16"/>
        <v>0.99999998468104312</v>
      </c>
      <c r="W55" s="230">
        <f t="shared" si="16"/>
        <v>0.99999989452772153</v>
      </c>
      <c r="X55" s="230">
        <f t="shared" si="16"/>
        <v>0.99999989452772153</v>
      </c>
      <c r="Y55" s="235">
        <f t="shared" si="16"/>
        <v>0.99999999471945666</v>
      </c>
      <c r="Z55" s="235">
        <f t="shared" si="16"/>
        <v>0.99999998468104301</v>
      </c>
      <c r="AA55" s="235">
        <f t="shared" si="16"/>
        <v>0.99999998468104301</v>
      </c>
      <c r="AB55" s="235">
        <f t="shared" si="16"/>
        <v>0.99999876113295905</v>
      </c>
      <c r="AC55" s="235">
        <f t="shared" si="16"/>
        <v>0.99998707098195927</v>
      </c>
      <c r="AD55" s="240">
        <f t="shared" si="18"/>
        <v>0.99999744822872516</v>
      </c>
      <c r="AE55" s="240">
        <f t="shared" si="18"/>
        <v>0.99999999944265172</v>
      </c>
      <c r="AF55" s="240">
        <f t="shared" si="18"/>
        <v>0.99999999996366995</v>
      </c>
      <c r="AG55" s="240">
        <f t="shared" si="18"/>
        <v>0.99999999944265172</v>
      </c>
      <c r="AH55" s="240">
        <f t="shared" si="18"/>
        <v>0.99982628859448364</v>
      </c>
    </row>
    <row r="56" spans="2:34">
      <c r="B56" s="218">
        <v>350</v>
      </c>
      <c r="C56" s="220" t="s">
        <v>16</v>
      </c>
      <c r="D56" s="224">
        <f t="shared" si="17"/>
        <v>0.99999999999212241</v>
      </c>
      <c r="E56" s="190">
        <f t="shared" si="17"/>
        <v>0.99999999999212241</v>
      </c>
      <c r="F56" s="190">
        <f t="shared" si="17"/>
        <v>0.99999999999212241</v>
      </c>
      <c r="G56" s="190">
        <f t="shared" si="17"/>
        <v>0.99999999999212241</v>
      </c>
      <c r="H56" s="190">
        <f t="shared" si="17"/>
        <v>0.99999999996798183</v>
      </c>
      <c r="I56" s="190">
        <f t="shared" si="17"/>
        <v>0.99999999987392096</v>
      </c>
      <c r="J56" s="190">
        <f t="shared" si="17"/>
        <v>0.99999999999212241</v>
      </c>
      <c r="K56" s="190">
        <f t="shared" si="17"/>
        <v>0.99999999999212241</v>
      </c>
      <c r="L56" s="190">
        <f t="shared" si="17"/>
        <v>0.99999999999212241</v>
      </c>
      <c r="M56" s="190">
        <f t="shared" si="17"/>
        <v>0.9999999999921223</v>
      </c>
      <c r="N56" s="190">
        <f t="shared" si="17"/>
        <v>0.9999999999921223</v>
      </c>
      <c r="O56" s="190">
        <f t="shared" si="17"/>
        <v>0.99999999999212241</v>
      </c>
      <c r="P56" s="190">
        <f t="shared" si="17"/>
        <v>0.99999999999212241</v>
      </c>
      <c r="Q56" s="230">
        <f t="shared" si="16"/>
        <v>0.99999999735548606</v>
      </c>
      <c r="R56" s="230">
        <f t="shared" si="16"/>
        <v>0.99999999735548584</v>
      </c>
      <c r="S56" s="230">
        <f t="shared" si="16"/>
        <v>0.99999999541745643</v>
      </c>
      <c r="T56" s="230">
        <f t="shared" si="16"/>
        <v>0.99999999541745643</v>
      </c>
      <c r="U56" s="230">
        <f t="shared" si="16"/>
        <v>0.99999999541745643</v>
      </c>
      <c r="V56" s="230">
        <f t="shared" si="16"/>
        <v>0.99999999541745632</v>
      </c>
      <c r="W56" s="230">
        <f t="shared" si="16"/>
        <v>0.99999996520521672</v>
      </c>
      <c r="X56" s="230">
        <f t="shared" si="16"/>
        <v>0.99999996520521672</v>
      </c>
      <c r="Y56" s="235">
        <f t="shared" si="16"/>
        <v>0.99999999850199073</v>
      </c>
      <c r="Z56" s="235">
        <f t="shared" si="16"/>
        <v>0.99999999541745632</v>
      </c>
      <c r="AA56" s="235">
        <f t="shared" si="16"/>
        <v>0.99999999541745632</v>
      </c>
      <c r="AB56" s="235">
        <f t="shared" si="16"/>
        <v>0.99999953512256057</v>
      </c>
      <c r="AC56" s="235">
        <f t="shared" si="16"/>
        <v>0.9999944878279069</v>
      </c>
      <c r="AD56" s="240">
        <f t="shared" si="18"/>
        <v>0.99999900463313784</v>
      </c>
      <c r="AE56" s="240">
        <f t="shared" si="18"/>
        <v>0.99999999986191956</v>
      </c>
      <c r="AF56" s="240">
        <f t="shared" si="18"/>
        <v>0.9999999999921223</v>
      </c>
      <c r="AG56" s="240">
        <f t="shared" si="18"/>
        <v>0.99999999986191956</v>
      </c>
      <c r="AH56" s="240">
        <f t="shared" si="18"/>
        <v>0.99991402752274416</v>
      </c>
    </row>
    <row r="57" spans="2:34">
      <c r="B57" s="218">
        <v>360</v>
      </c>
      <c r="C57" s="220" t="s">
        <v>16</v>
      </c>
      <c r="D57" s="224">
        <f t="shared" si="17"/>
        <v>0.99999999999831624</v>
      </c>
      <c r="E57" s="190">
        <f t="shared" si="17"/>
        <v>0.99999999999831624</v>
      </c>
      <c r="F57" s="190">
        <f t="shared" si="17"/>
        <v>0.99999999999831624</v>
      </c>
      <c r="G57" s="190">
        <f t="shared" si="17"/>
        <v>0.99999999999831624</v>
      </c>
      <c r="H57" s="190">
        <f t="shared" si="17"/>
        <v>0.99999999999250155</v>
      </c>
      <c r="I57" s="190">
        <f t="shared" si="17"/>
        <v>0.99999999996855715</v>
      </c>
      <c r="J57" s="190">
        <f t="shared" si="17"/>
        <v>0.99999999999831624</v>
      </c>
      <c r="K57" s="190">
        <f t="shared" si="17"/>
        <v>0.99999999999831624</v>
      </c>
      <c r="L57" s="190">
        <f t="shared" si="17"/>
        <v>0.99999999999831624</v>
      </c>
      <c r="M57" s="190">
        <f t="shared" si="17"/>
        <v>0.99999999999831612</v>
      </c>
      <c r="N57" s="190">
        <f t="shared" si="17"/>
        <v>0.99999999999831612</v>
      </c>
      <c r="O57" s="190">
        <f t="shared" si="17"/>
        <v>0.99999999999831624</v>
      </c>
      <c r="P57" s="190">
        <f t="shared" si="17"/>
        <v>0.99999999999831624</v>
      </c>
      <c r="Q57" s="230">
        <f t="shared" si="16"/>
        <v>0.99999999923956939</v>
      </c>
      <c r="R57" s="230">
        <f t="shared" si="16"/>
        <v>0.99999999923956928</v>
      </c>
      <c r="S57" s="230">
        <f t="shared" si="16"/>
        <v>0.99999999864733746</v>
      </c>
      <c r="T57" s="230">
        <f t="shared" si="16"/>
        <v>0.99999999864733746</v>
      </c>
      <c r="U57" s="230">
        <f t="shared" si="16"/>
        <v>0.99999999864733746</v>
      </c>
      <c r="V57" s="230">
        <f t="shared" si="16"/>
        <v>0.99999999864733735</v>
      </c>
      <c r="W57" s="230">
        <f t="shared" si="16"/>
        <v>0.99999998867274997</v>
      </c>
      <c r="X57" s="230">
        <f t="shared" si="16"/>
        <v>0.99999998867274997</v>
      </c>
      <c r="Y57" s="235">
        <f t="shared" si="16"/>
        <v>0.99999999958068297</v>
      </c>
      <c r="Z57" s="235">
        <f t="shared" si="16"/>
        <v>0.99999999864733735</v>
      </c>
      <c r="AA57" s="235">
        <f t="shared" si="16"/>
        <v>0.99999999864733735</v>
      </c>
      <c r="AB57" s="235">
        <f t="shared" si="16"/>
        <v>0.99999982783844255</v>
      </c>
      <c r="AC57" s="235">
        <f t="shared" si="16"/>
        <v>0.9999976803079228</v>
      </c>
      <c r="AD57" s="240">
        <f t="shared" si="18"/>
        <v>0.99999961679906868</v>
      </c>
      <c r="AE57" s="240">
        <f t="shared" si="18"/>
        <v>0.99999999996627809</v>
      </c>
      <c r="AF57" s="240">
        <f t="shared" si="18"/>
        <v>0.99999999999831624</v>
      </c>
      <c r="AG57" s="240">
        <f t="shared" si="18"/>
        <v>0.99999999996627809</v>
      </c>
      <c r="AH57" s="240">
        <f t="shared" si="18"/>
        <v>0.99995799006050912</v>
      </c>
    </row>
    <row r="58" spans="2:34">
      <c r="B58" s="218">
        <v>370</v>
      </c>
      <c r="C58" s="220" t="s">
        <v>16</v>
      </c>
      <c r="D58" s="224">
        <f t="shared" si="17"/>
        <v>0.99999999999964495</v>
      </c>
      <c r="E58" s="190">
        <f t="shared" si="17"/>
        <v>0.99999999999964495</v>
      </c>
      <c r="F58" s="190">
        <f t="shared" si="17"/>
        <v>0.99999999999964495</v>
      </c>
      <c r="G58" s="190">
        <f t="shared" si="17"/>
        <v>0.99999999999964495</v>
      </c>
      <c r="H58" s="190">
        <f t="shared" si="17"/>
        <v>0.9999999999982655</v>
      </c>
      <c r="I58" s="190">
        <f t="shared" si="17"/>
        <v>0.99999999999225486</v>
      </c>
      <c r="J58" s="190">
        <f t="shared" si="17"/>
        <v>0.99999999999964495</v>
      </c>
      <c r="K58" s="190">
        <f t="shared" si="17"/>
        <v>0.99999999999964495</v>
      </c>
      <c r="L58" s="190">
        <f t="shared" si="17"/>
        <v>0.99999999999964495</v>
      </c>
      <c r="M58" s="190">
        <f t="shared" si="17"/>
        <v>0.99999999999964484</v>
      </c>
      <c r="N58" s="190">
        <f t="shared" si="17"/>
        <v>0.99999999999964484</v>
      </c>
      <c r="O58" s="190">
        <f t="shared" si="17"/>
        <v>0.99999999999964495</v>
      </c>
      <c r="P58" s="190">
        <f t="shared" si="17"/>
        <v>0.99999999999964495</v>
      </c>
      <c r="Q58" s="230">
        <f t="shared" si="16"/>
        <v>0.99999999978401055</v>
      </c>
      <c r="R58" s="230">
        <f t="shared" si="16"/>
        <v>0.99999999978401044</v>
      </c>
      <c r="S58" s="230">
        <f t="shared" si="16"/>
        <v>0.99999999960559971</v>
      </c>
      <c r="T58" s="230">
        <f t="shared" si="16"/>
        <v>0.99999999960559971</v>
      </c>
      <c r="U58" s="230">
        <f t="shared" si="16"/>
        <v>0.99999999960559971</v>
      </c>
      <c r="V58" s="230">
        <f t="shared" si="16"/>
        <v>0.9999999996055996</v>
      </c>
      <c r="W58" s="230">
        <f t="shared" si="16"/>
        <v>0.99999999635728909</v>
      </c>
      <c r="X58" s="230">
        <f t="shared" si="16"/>
        <v>0.99999999635728909</v>
      </c>
      <c r="Y58" s="235">
        <f t="shared" si="16"/>
        <v>0.99999999988406252</v>
      </c>
      <c r="Z58" s="235">
        <f t="shared" si="16"/>
        <v>0.9999999996055996</v>
      </c>
      <c r="AA58" s="235">
        <f t="shared" si="16"/>
        <v>0.9999999996055996</v>
      </c>
      <c r="AB58" s="235">
        <f t="shared" si="16"/>
        <v>0.99999993701078194</v>
      </c>
      <c r="AC58" s="235">
        <f t="shared" si="16"/>
        <v>0.99999903544419511</v>
      </c>
      <c r="AD58" s="240">
        <f t="shared" si="18"/>
        <v>0.99999985424691895</v>
      </c>
      <c r="AE58" s="240">
        <f t="shared" si="18"/>
        <v>0.99999999999187239</v>
      </c>
      <c r="AF58" s="240">
        <f t="shared" si="18"/>
        <v>0.99999999999964495</v>
      </c>
      <c r="AG58" s="240">
        <f t="shared" si="18"/>
        <v>0.99999999999187228</v>
      </c>
      <c r="AH58" s="240">
        <f t="shared" si="18"/>
        <v>0.99997971244024886</v>
      </c>
    </row>
    <row r="59" spans="2:34">
      <c r="B59" s="218">
        <v>380</v>
      </c>
      <c r="C59" s="220" t="s">
        <v>16</v>
      </c>
      <c r="D59" s="224">
        <f t="shared" si="17"/>
        <v>0.99999999999992606</v>
      </c>
      <c r="E59" s="190">
        <f t="shared" si="17"/>
        <v>0.99999999999992606</v>
      </c>
      <c r="F59" s="190">
        <f t="shared" si="17"/>
        <v>0.99999999999992606</v>
      </c>
      <c r="G59" s="190">
        <f t="shared" si="17"/>
        <v>0.99999999999992606</v>
      </c>
      <c r="H59" s="190">
        <f t="shared" si="17"/>
        <v>0.99999999999960343</v>
      </c>
      <c r="I59" s="190">
        <f t="shared" si="17"/>
        <v>0.99999999999811373</v>
      </c>
      <c r="J59" s="190">
        <f t="shared" si="17"/>
        <v>0.99999999999992606</v>
      </c>
      <c r="K59" s="190">
        <f t="shared" si="17"/>
        <v>0.99999999999992606</v>
      </c>
      <c r="L59" s="190">
        <f t="shared" si="17"/>
        <v>0.99999999999992606</v>
      </c>
      <c r="M59" s="190">
        <f t="shared" si="17"/>
        <v>0.99999999999992595</v>
      </c>
      <c r="N59" s="190">
        <f t="shared" si="17"/>
        <v>0.99999999999992595</v>
      </c>
      <c r="O59" s="190">
        <f t="shared" si="17"/>
        <v>0.99999999999992606</v>
      </c>
      <c r="P59" s="190">
        <f t="shared" si="17"/>
        <v>0.99999999999992606</v>
      </c>
      <c r="Q59" s="230">
        <f t="shared" si="16"/>
        <v>0.99999999993934341</v>
      </c>
      <c r="R59" s="230">
        <f t="shared" si="16"/>
        <v>0.9999999999393433</v>
      </c>
      <c r="S59" s="230">
        <f t="shared" si="16"/>
        <v>0.99999999988629962</v>
      </c>
      <c r="T59" s="230">
        <f t="shared" si="16"/>
        <v>0.99999999988629962</v>
      </c>
      <c r="U59" s="230">
        <f t="shared" si="16"/>
        <v>0.99999999988629962</v>
      </c>
      <c r="V59" s="230">
        <f t="shared" si="16"/>
        <v>0.99999999988629951</v>
      </c>
      <c r="W59" s="230">
        <f t="shared" si="16"/>
        <v>0.99999999884169155</v>
      </c>
      <c r="X59" s="230">
        <f t="shared" si="16"/>
        <v>0.99999999884169155</v>
      </c>
      <c r="Y59" s="235">
        <f t="shared" si="16"/>
        <v>0.99999999996830635</v>
      </c>
      <c r="Z59" s="235">
        <f t="shared" si="16"/>
        <v>0.99999999988629951</v>
      </c>
      <c r="AA59" s="235">
        <f t="shared" si="16"/>
        <v>0.99999999988629951</v>
      </c>
      <c r="AB59" s="235">
        <f t="shared" si="16"/>
        <v>0.99999997721063449</v>
      </c>
      <c r="AC59" s="235">
        <f t="shared" si="16"/>
        <v>0.99999960334790683</v>
      </c>
      <c r="AD59" s="240">
        <f t="shared" si="18"/>
        <v>0.99999994517756741</v>
      </c>
      <c r="AE59" s="240">
        <f t="shared" si="18"/>
        <v>0.99999999999806466</v>
      </c>
      <c r="AF59" s="240">
        <f t="shared" si="18"/>
        <v>0.99999999999992595</v>
      </c>
      <c r="AG59" s="240">
        <f t="shared" si="18"/>
        <v>0.99999999999806466</v>
      </c>
      <c r="AH59" s="240">
        <f t="shared" si="18"/>
        <v>0.99999030884017481</v>
      </c>
    </row>
    <row r="60" spans="2:34">
      <c r="B60" s="218">
        <v>390</v>
      </c>
      <c r="C60" s="220" t="s">
        <v>16</v>
      </c>
      <c r="D60" s="224">
        <f t="shared" si="17"/>
        <v>0.99999999999998468</v>
      </c>
      <c r="E60" s="190">
        <f t="shared" si="17"/>
        <v>0.99999999999998468</v>
      </c>
      <c r="F60" s="190">
        <f t="shared" si="17"/>
        <v>0.99999999999998468</v>
      </c>
      <c r="G60" s="190">
        <f t="shared" si="17"/>
        <v>0.99999999999998468</v>
      </c>
      <c r="H60" s="190">
        <f t="shared" si="17"/>
        <v>0.99999999999991029</v>
      </c>
      <c r="I60" s="190">
        <f t="shared" si="17"/>
        <v>0.99999999999954536</v>
      </c>
      <c r="J60" s="190">
        <f t="shared" si="17"/>
        <v>0.99999999999998468</v>
      </c>
      <c r="K60" s="190">
        <f t="shared" si="17"/>
        <v>0.99999999999998468</v>
      </c>
      <c r="L60" s="190">
        <f t="shared" si="17"/>
        <v>0.99999999999998468</v>
      </c>
      <c r="M60" s="190">
        <f t="shared" si="17"/>
        <v>0.99999999999998457</v>
      </c>
      <c r="N60" s="190">
        <f t="shared" si="17"/>
        <v>0.99999999999998457</v>
      </c>
      <c r="O60" s="190">
        <f t="shared" si="17"/>
        <v>0.99999999999998468</v>
      </c>
      <c r="P60" s="190">
        <f t="shared" si="17"/>
        <v>0.99999999999998468</v>
      </c>
      <c r="Q60" s="230">
        <f t="shared" si="16"/>
        <v>0.99999999998314348</v>
      </c>
      <c r="R60" s="230">
        <f t="shared" si="16"/>
        <v>0.99999999998314337</v>
      </c>
      <c r="S60" s="230">
        <f t="shared" si="16"/>
        <v>0.99999999996756328</v>
      </c>
      <c r="T60" s="230">
        <f t="shared" si="16"/>
        <v>0.99999999996756328</v>
      </c>
      <c r="U60" s="230">
        <f t="shared" si="16"/>
        <v>0.99999999996756328</v>
      </c>
      <c r="V60" s="230">
        <f t="shared" ref="V60:AI79" si="19">IF((V$2-(SQRT((V$9/V$15)^2+4*V$16*V$14))*$B60) &lt; 0, 0.5*EXP(((V$9/V$15)*V$2)/(2*V$14))*(EXP(-(V$2*(SQRT((V$9/V$15)^2+4*V$16*V$14)))/(2*V$14))*(2-ERFC(-(V$2-(SQRT((V$9/V$15)^2+4*V$16*V$14))*$B60)/(2*SQRT(V$14*$B60))))),0.5*EXP(((V$9/V$15)*V$2)/(2*V$14))*(EXP(-(V$2*(SQRT((V$9/V$15)^2+4*V$16*V$14)))/(2*V$14))*ERFC((V$2-(SQRT((V$9/V$15)^2+4*V$16*V$14))*$B60)/(2*SQRT(V$14*$B60)))))</f>
        <v>0.99999999996756317</v>
      </c>
      <c r="W60" s="230">
        <f t="shared" si="19"/>
        <v>0.99999999963550457</v>
      </c>
      <c r="X60" s="230">
        <f t="shared" si="19"/>
        <v>0.99999999963550457</v>
      </c>
      <c r="Y60" s="235">
        <f t="shared" si="19"/>
        <v>0.9999999999914263</v>
      </c>
      <c r="Z60" s="235">
        <f t="shared" si="19"/>
        <v>0.99999999996756317</v>
      </c>
      <c r="AA60" s="235">
        <f t="shared" si="19"/>
        <v>0.99999999996756317</v>
      </c>
      <c r="AB60" s="235">
        <f t="shared" si="19"/>
        <v>0.999999991839844</v>
      </c>
      <c r="AC60" s="235">
        <f t="shared" si="19"/>
        <v>0.9999998385510257</v>
      </c>
      <c r="AD60" s="240">
        <f t="shared" si="18"/>
        <v>0.99999997959151765</v>
      </c>
      <c r="AE60" s="240">
        <f t="shared" si="18"/>
        <v>0.99999999999954436</v>
      </c>
      <c r="AF60" s="240">
        <f t="shared" si="18"/>
        <v>0.99999999999998468</v>
      </c>
      <c r="AG60" s="240">
        <f t="shared" si="18"/>
        <v>0.99999999999954436</v>
      </c>
      <c r="AH60" s="240">
        <f t="shared" si="18"/>
        <v>0.99999541713710216</v>
      </c>
    </row>
    <row r="61" spans="2:34">
      <c r="B61" s="218">
        <v>400</v>
      </c>
      <c r="C61" s="220" t="s">
        <v>16</v>
      </c>
      <c r="D61" s="224">
        <f t="shared" si="17"/>
        <v>0.999999999999997</v>
      </c>
      <c r="E61" s="190">
        <f t="shared" si="17"/>
        <v>0.999999999999997</v>
      </c>
      <c r="F61" s="190">
        <f t="shared" si="17"/>
        <v>0.999999999999997</v>
      </c>
      <c r="G61" s="190">
        <f t="shared" si="17"/>
        <v>0.999999999999997</v>
      </c>
      <c r="H61" s="190">
        <f t="shared" si="17"/>
        <v>0.99999999999997979</v>
      </c>
      <c r="I61" s="190">
        <f t="shared" si="17"/>
        <v>0.99999999999989153</v>
      </c>
      <c r="J61" s="190">
        <f t="shared" si="17"/>
        <v>0.999999999999997</v>
      </c>
      <c r="K61" s="190">
        <f t="shared" si="17"/>
        <v>0.999999999999997</v>
      </c>
      <c r="L61" s="190">
        <f t="shared" ref="L61:AA76" si="20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0.999999999999997</v>
      </c>
      <c r="M61" s="190">
        <f t="shared" si="20"/>
        <v>0.99999999999999689</v>
      </c>
      <c r="N61" s="190">
        <f t="shared" si="20"/>
        <v>0.99999999999999689</v>
      </c>
      <c r="O61" s="190">
        <f t="shared" si="20"/>
        <v>0.999999999999997</v>
      </c>
      <c r="P61" s="190">
        <f t="shared" si="20"/>
        <v>0.999999999999997</v>
      </c>
      <c r="Q61" s="230">
        <f t="shared" si="20"/>
        <v>0.99999999999536082</v>
      </c>
      <c r="R61" s="230">
        <f t="shared" si="20"/>
        <v>0.99999999999536071</v>
      </c>
      <c r="S61" s="230">
        <f t="shared" si="20"/>
        <v>0.99999999999083589</v>
      </c>
      <c r="T61" s="230">
        <f t="shared" si="20"/>
        <v>0.99999999999083589</v>
      </c>
      <c r="U61" s="230">
        <f t="shared" si="20"/>
        <v>0.99999999999083589</v>
      </c>
      <c r="V61" s="230">
        <f t="shared" si="20"/>
        <v>0.99999999999083578</v>
      </c>
      <c r="W61" s="230">
        <f t="shared" si="20"/>
        <v>0.9999999998864042</v>
      </c>
      <c r="X61" s="230">
        <f t="shared" si="20"/>
        <v>0.9999999998864042</v>
      </c>
      <c r="Y61" s="235">
        <f t="shared" si="20"/>
        <v>0.99999999999770317</v>
      </c>
      <c r="Z61" s="235">
        <f t="shared" si="20"/>
        <v>0.99999999999083578</v>
      </c>
      <c r="AA61" s="235">
        <f t="shared" si="20"/>
        <v>0.99999999999083566</v>
      </c>
      <c r="AB61" s="235">
        <f t="shared" si="19"/>
        <v>0.99999999710602805</v>
      </c>
      <c r="AC61" s="235">
        <f t="shared" si="19"/>
        <v>0.99999993490795214</v>
      </c>
      <c r="AD61" s="240">
        <f t="shared" si="18"/>
        <v>0.99999999247506255</v>
      </c>
      <c r="AE61" s="240">
        <f t="shared" si="18"/>
        <v>0.99999999999989386</v>
      </c>
      <c r="AF61" s="240">
        <f t="shared" si="18"/>
        <v>0.999999999999997</v>
      </c>
      <c r="AG61" s="240">
        <f t="shared" si="18"/>
        <v>0.99999999999989386</v>
      </c>
      <c r="AH61" s="240">
        <f t="shared" si="18"/>
        <v>0.99999785301996791</v>
      </c>
    </row>
    <row r="62" spans="2:34">
      <c r="B62" s="218">
        <v>410</v>
      </c>
      <c r="C62" s="220" t="s">
        <v>16</v>
      </c>
      <c r="D62" s="224">
        <f t="shared" ref="D62:S81" si="21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0.99999999999999933</v>
      </c>
      <c r="E62" s="190">
        <f t="shared" si="21"/>
        <v>0.99999999999999944</v>
      </c>
      <c r="F62" s="190">
        <f t="shared" si="21"/>
        <v>0.99999999999999944</v>
      </c>
      <c r="G62" s="190">
        <f t="shared" si="21"/>
        <v>0.99999999999999933</v>
      </c>
      <c r="H62" s="190">
        <f t="shared" si="21"/>
        <v>0.99999999999999545</v>
      </c>
      <c r="I62" s="190">
        <f t="shared" si="21"/>
        <v>0.99999999999997435</v>
      </c>
      <c r="J62" s="190">
        <f t="shared" si="21"/>
        <v>0.99999999999999933</v>
      </c>
      <c r="K62" s="190">
        <f t="shared" si="21"/>
        <v>0.99999999999999933</v>
      </c>
      <c r="L62" s="190">
        <f t="shared" si="21"/>
        <v>0.99999999999999933</v>
      </c>
      <c r="M62" s="190">
        <f t="shared" si="21"/>
        <v>0.99999999999999922</v>
      </c>
      <c r="N62" s="190">
        <f t="shared" si="21"/>
        <v>0.99999999999999922</v>
      </c>
      <c r="O62" s="190">
        <f t="shared" si="21"/>
        <v>0.99999999999999933</v>
      </c>
      <c r="P62" s="190">
        <f t="shared" si="21"/>
        <v>0.99999999999999933</v>
      </c>
      <c r="Q62" s="230">
        <f t="shared" si="20"/>
        <v>0.99999999999873468</v>
      </c>
      <c r="R62" s="230">
        <f t="shared" si="20"/>
        <v>0.99999999999873457</v>
      </c>
      <c r="S62" s="230">
        <f t="shared" si="20"/>
        <v>0.99999999999743427</v>
      </c>
      <c r="T62" s="230">
        <f t="shared" si="20"/>
        <v>0.99999999999743427</v>
      </c>
      <c r="U62" s="230">
        <f t="shared" si="20"/>
        <v>0.99999999999743427</v>
      </c>
      <c r="V62" s="230">
        <f t="shared" si="20"/>
        <v>0.99999999999743416</v>
      </c>
      <c r="W62" s="230">
        <f t="shared" si="20"/>
        <v>0.99999999996491395</v>
      </c>
      <c r="X62" s="230">
        <f t="shared" si="20"/>
        <v>0.99999999996491395</v>
      </c>
      <c r="Y62" s="235">
        <f t="shared" si="20"/>
        <v>0.99999999999939027</v>
      </c>
      <c r="Z62" s="235">
        <f t="shared" si="20"/>
        <v>0.99999999999743416</v>
      </c>
      <c r="AA62" s="235">
        <f t="shared" si="20"/>
        <v>0.99999999999743416</v>
      </c>
      <c r="AB62" s="235">
        <f t="shared" si="19"/>
        <v>0.99999999898277181</v>
      </c>
      <c r="AC62" s="235">
        <f t="shared" si="19"/>
        <v>0.99999997398752782</v>
      </c>
      <c r="AD62" s="240">
        <f t="shared" si="19"/>
        <v>0.99999999725000344</v>
      </c>
      <c r="AE62" s="240">
        <f t="shared" si="19"/>
        <v>0.99999999999997569</v>
      </c>
      <c r="AF62" s="240">
        <f t="shared" si="19"/>
        <v>0.99999999999999933</v>
      </c>
      <c r="AG62" s="240">
        <f t="shared" si="19"/>
        <v>0.99999999999997558</v>
      </c>
      <c r="AH62" s="240">
        <f t="shared" si="19"/>
        <v>0.99999900290755972</v>
      </c>
    </row>
    <row r="63" spans="2:34">
      <c r="B63" s="218">
        <v>420</v>
      </c>
      <c r="C63" s="220" t="s">
        <v>16</v>
      </c>
      <c r="D63" s="224">
        <f t="shared" si="21"/>
        <v>0.99999999999999989</v>
      </c>
      <c r="E63" s="190">
        <f t="shared" si="21"/>
        <v>0.99999999999999989</v>
      </c>
      <c r="F63" s="190">
        <f t="shared" si="21"/>
        <v>0.99999999999999989</v>
      </c>
      <c r="G63" s="190">
        <f t="shared" si="21"/>
        <v>0.99999999999999989</v>
      </c>
      <c r="H63" s="190">
        <f t="shared" si="21"/>
        <v>0.999999999999999</v>
      </c>
      <c r="I63" s="190">
        <f t="shared" si="21"/>
        <v>0.999999999999994</v>
      </c>
      <c r="J63" s="190">
        <f t="shared" si="21"/>
        <v>0.99999999999999989</v>
      </c>
      <c r="K63" s="190">
        <f t="shared" si="21"/>
        <v>0.99999999999999989</v>
      </c>
      <c r="L63" s="190">
        <f t="shared" si="21"/>
        <v>0.99999999999999989</v>
      </c>
      <c r="M63" s="190">
        <f t="shared" si="21"/>
        <v>0.99999999999999978</v>
      </c>
      <c r="N63" s="190">
        <f t="shared" si="21"/>
        <v>0.99999999999999978</v>
      </c>
      <c r="O63" s="190">
        <f t="shared" si="21"/>
        <v>0.99999999999999989</v>
      </c>
      <c r="P63" s="190">
        <f t="shared" si="21"/>
        <v>0.99999999999999989</v>
      </c>
      <c r="Q63" s="230">
        <f t="shared" si="20"/>
        <v>0.99999999999965783</v>
      </c>
      <c r="R63" s="230">
        <f t="shared" si="20"/>
        <v>0.99999999999965772</v>
      </c>
      <c r="S63" s="230">
        <f t="shared" si="20"/>
        <v>0.99999999999928746</v>
      </c>
      <c r="T63" s="230">
        <f t="shared" si="20"/>
        <v>0.99999999999928746</v>
      </c>
      <c r="U63" s="230">
        <f t="shared" si="20"/>
        <v>0.99999999999928746</v>
      </c>
      <c r="V63" s="230">
        <f t="shared" si="20"/>
        <v>0.99999999999928746</v>
      </c>
      <c r="W63" s="230">
        <f t="shared" si="20"/>
        <v>0.99999999998925315</v>
      </c>
      <c r="X63" s="230">
        <f t="shared" si="20"/>
        <v>0.99999999998925315</v>
      </c>
      <c r="Y63" s="235">
        <f t="shared" si="20"/>
        <v>0.99999999999983946</v>
      </c>
      <c r="Z63" s="235">
        <f t="shared" si="19"/>
        <v>0.99999999999928735</v>
      </c>
      <c r="AA63" s="235">
        <f t="shared" si="19"/>
        <v>0.99999999999928735</v>
      </c>
      <c r="AB63" s="235">
        <f t="shared" si="19"/>
        <v>0.99999999964539732</v>
      </c>
      <c r="AC63" s="235">
        <f t="shared" si="19"/>
        <v>0.99999998968988257</v>
      </c>
      <c r="AD63" s="240">
        <f t="shared" si="19"/>
        <v>0.9999999990032904</v>
      </c>
      <c r="AE63" s="240">
        <f t="shared" si="19"/>
        <v>0.99999999999999445</v>
      </c>
      <c r="AF63" s="240">
        <f t="shared" si="19"/>
        <v>0.99999999999999989</v>
      </c>
      <c r="AG63" s="240">
        <f t="shared" si="19"/>
        <v>0.99999999999999445</v>
      </c>
      <c r="AH63" s="240">
        <f t="shared" si="19"/>
        <v>0.99999954067530761</v>
      </c>
    </row>
    <row r="64" spans="2:34">
      <c r="B64" s="218">
        <v>430</v>
      </c>
      <c r="C64" s="220" t="s">
        <v>16</v>
      </c>
      <c r="D64" s="224">
        <f t="shared" si="21"/>
        <v>1</v>
      </c>
      <c r="E64" s="190">
        <f t="shared" si="21"/>
        <v>1</v>
      </c>
      <c r="F64" s="190">
        <f t="shared" si="21"/>
        <v>1</v>
      </c>
      <c r="G64" s="190">
        <f t="shared" si="21"/>
        <v>1</v>
      </c>
      <c r="H64" s="190">
        <f t="shared" si="21"/>
        <v>0.99999999999999967</v>
      </c>
      <c r="I64" s="190">
        <f t="shared" si="21"/>
        <v>0.99999999999999856</v>
      </c>
      <c r="J64" s="190">
        <f t="shared" si="21"/>
        <v>1</v>
      </c>
      <c r="K64" s="190">
        <f t="shared" si="21"/>
        <v>1</v>
      </c>
      <c r="L64" s="190">
        <f t="shared" si="21"/>
        <v>1</v>
      </c>
      <c r="M64" s="190">
        <f t="shared" si="21"/>
        <v>1</v>
      </c>
      <c r="N64" s="190">
        <f t="shared" si="21"/>
        <v>1</v>
      </c>
      <c r="O64" s="190">
        <f t="shared" si="21"/>
        <v>1</v>
      </c>
      <c r="P64" s="190">
        <f t="shared" si="21"/>
        <v>1</v>
      </c>
      <c r="Q64" s="230">
        <f t="shared" si="20"/>
        <v>0.99999999999990807</v>
      </c>
      <c r="R64" s="230">
        <f t="shared" si="20"/>
        <v>0.99999999999990796</v>
      </c>
      <c r="S64" s="230">
        <f t="shared" si="20"/>
        <v>0.99999999999980371</v>
      </c>
      <c r="T64" s="230">
        <f t="shared" si="20"/>
        <v>0.99999999999980371</v>
      </c>
      <c r="U64" s="230">
        <f t="shared" si="20"/>
        <v>0.99999999999980371</v>
      </c>
      <c r="V64" s="230">
        <f t="shared" si="20"/>
        <v>0.99999999999980371</v>
      </c>
      <c r="W64" s="230">
        <f t="shared" si="20"/>
        <v>0.99999999999673361</v>
      </c>
      <c r="X64" s="230">
        <f t="shared" si="20"/>
        <v>0.99999999999673361</v>
      </c>
      <c r="Y64" s="235">
        <f t="shared" si="20"/>
        <v>0.99999999999995814</v>
      </c>
      <c r="Z64" s="235">
        <f t="shared" si="19"/>
        <v>0.9999999999998036</v>
      </c>
      <c r="AA64" s="235">
        <f t="shared" si="19"/>
        <v>0.9999999999998036</v>
      </c>
      <c r="AB64" s="235">
        <f t="shared" si="19"/>
        <v>0.99999999987733768</v>
      </c>
      <c r="AC64" s="235">
        <f t="shared" si="19"/>
        <v>0.99999999594475264</v>
      </c>
      <c r="AD64" s="240">
        <f t="shared" si="19"/>
        <v>0.99999999964152553</v>
      </c>
      <c r="AE64" s="240">
        <f t="shared" si="19"/>
        <v>0.99999999999999856</v>
      </c>
      <c r="AF64" s="240">
        <f t="shared" si="19"/>
        <v>1</v>
      </c>
      <c r="AG64" s="240">
        <f t="shared" si="19"/>
        <v>0.99999999999999856</v>
      </c>
      <c r="AH64" s="240">
        <f t="shared" si="19"/>
        <v>0.9999997900001657</v>
      </c>
    </row>
    <row r="65" spans="2:34">
      <c r="B65" s="218">
        <v>440</v>
      </c>
      <c r="C65" s="220" t="s">
        <v>16</v>
      </c>
      <c r="D65" s="224">
        <f t="shared" si="21"/>
        <v>1</v>
      </c>
      <c r="E65" s="190">
        <f t="shared" si="21"/>
        <v>1</v>
      </c>
      <c r="F65" s="190">
        <f t="shared" si="21"/>
        <v>1</v>
      </c>
      <c r="G65" s="190">
        <f t="shared" si="21"/>
        <v>1</v>
      </c>
      <c r="H65" s="190">
        <f t="shared" si="21"/>
        <v>1</v>
      </c>
      <c r="I65" s="190">
        <f t="shared" si="21"/>
        <v>0.99999999999999967</v>
      </c>
      <c r="J65" s="190">
        <f t="shared" si="21"/>
        <v>1</v>
      </c>
      <c r="K65" s="190">
        <f t="shared" si="21"/>
        <v>1</v>
      </c>
      <c r="L65" s="190">
        <f t="shared" si="21"/>
        <v>1</v>
      </c>
      <c r="M65" s="190">
        <f t="shared" si="21"/>
        <v>1</v>
      </c>
      <c r="N65" s="190">
        <f t="shared" si="21"/>
        <v>1</v>
      </c>
      <c r="O65" s="190">
        <f t="shared" si="21"/>
        <v>1</v>
      </c>
      <c r="P65" s="190">
        <f t="shared" si="21"/>
        <v>1</v>
      </c>
      <c r="Q65" s="230">
        <f t="shared" si="20"/>
        <v>0.99999999999997558</v>
      </c>
      <c r="R65" s="230">
        <f t="shared" si="20"/>
        <v>0.99999999999997546</v>
      </c>
      <c r="S65" s="230">
        <f t="shared" si="20"/>
        <v>0.99999999999994638</v>
      </c>
      <c r="T65" s="230">
        <f t="shared" si="20"/>
        <v>0.99999999999994638</v>
      </c>
      <c r="U65" s="230">
        <f t="shared" si="20"/>
        <v>0.99999999999994638</v>
      </c>
      <c r="V65" s="230">
        <f t="shared" si="20"/>
        <v>0.99999999999994627</v>
      </c>
      <c r="W65" s="230">
        <f t="shared" si="20"/>
        <v>0.99999999999901446</v>
      </c>
      <c r="X65" s="230">
        <f t="shared" si="20"/>
        <v>0.99999999999901446</v>
      </c>
      <c r="Y65" s="235">
        <f t="shared" si="20"/>
        <v>0.99999999999998912</v>
      </c>
      <c r="Z65" s="235">
        <f t="shared" si="19"/>
        <v>0.99999999999994627</v>
      </c>
      <c r="AA65" s="235">
        <f t="shared" si="19"/>
        <v>0.99999999999994627</v>
      </c>
      <c r="AB65" s="235">
        <f t="shared" si="19"/>
        <v>0.99999999995787381</v>
      </c>
      <c r="AC65" s="235">
        <f t="shared" si="19"/>
        <v>0.99999999841632892</v>
      </c>
      <c r="AD65" s="240">
        <f t="shared" si="19"/>
        <v>0.9999999998719955</v>
      </c>
      <c r="AE65" s="240">
        <f t="shared" si="19"/>
        <v>0.99999999999999978</v>
      </c>
      <c r="AF65" s="240">
        <f t="shared" si="19"/>
        <v>1</v>
      </c>
      <c r="AG65" s="240">
        <f t="shared" si="19"/>
        <v>0.99999999999999978</v>
      </c>
      <c r="AH65" s="240">
        <f t="shared" si="19"/>
        <v>0.99999990466546373</v>
      </c>
    </row>
    <row r="66" spans="2:34">
      <c r="B66" s="218">
        <v>450</v>
      </c>
      <c r="C66" s="220" t="s">
        <v>16</v>
      </c>
      <c r="D66" s="224">
        <f t="shared" si="21"/>
        <v>1</v>
      </c>
      <c r="E66" s="190">
        <f t="shared" si="21"/>
        <v>1</v>
      </c>
      <c r="F66" s="190">
        <f t="shared" si="21"/>
        <v>1</v>
      </c>
      <c r="G66" s="190">
        <f t="shared" si="21"/>
        <v>1</v>
      </c>
      <c r="H66" s="190">
        <f t="shared" si="21"/>
        <v>1</v>
      </c>
      <c r="I66" s="190">
        <f t="shared" si="21"/>
        <v>1</v>
      </c>
      <c r="J66" s="190">
        <f t="shared" si="21"/>
        <v>1</v>
      </c>
      <c r="K66" s="190">
        <f t="shared" si="21"/>
        <v>1</v>
      </c>
      <c r="L66" s="190">
        <f t="shared" si="21"/>
        <v>1</v>
      </c>
      <c r="M66" s="190">
        <f t="shared" si="21"/>
        <v>1</v>
      </c>
      <c r="N66" s="190">
        <f t="shared" si="21"/>
        <v>1</v>
      </c>
      <c r="O66" s="190">
        <f t="shared" si="21"/>
        <v>1</v>
      </c>
      <c r="P66" s="190">
        <f t="shared" si="21"/>
        <v>1</v>
      </c>
      <c r="Q66" s="230">
        <f t="shared" si="20"/>
        <v>0.99999999999999356</v>
      </c>
      <c r="R66" s="230">
        <f t="shared" si="20"/>
        <v>0.99999999999999345</v>
      </c>
      <c r="S66" s="230">
        <f t="shared" si="20"/>
        <v>0.99999999999998546</v>
      </c>
      <c r="T66" s="230">
        <f t="shared" si="20"/>
        <v>0.99999999999998546</v>
      </c>
      <c r="U66" s="230">
        <f t="shared" si="20"/>
        <v>0.99999999999998546</v>
      </c>
      <c r="V66" s="230">
        <f t="shared" si="20"/>
        <v>0.99999999999998535</v>
      </c>
      <c r="W66" s="230">
        <f t="shared" si="20"/>
        <v>0.99999999999970479</v>
      </c>
      <c r="X66" s="230">
        <f t="shared" si="20"/>
        <v>0.99999999999970479</v>
      </c>
      <c r="Y66" s="235">
        <f t="shared" si="20"/>
        <v>0.99999999999999722</v>
      </c>
      <c r="Z66" s="235">
        <f t="shared" si="19"/>
        <v>0.99999999999998535</v>
      </c>
      <c r="AA66" s="235">
        <f t="shared" si="19"/>
        <v>0.99999999999998535</v>
      </c>
      <c r="AB66" s="235">
        <f t="shared" si="19"/>
        <v>0.99999999998562961</v>
      </c>
      <c r="AC66" s="235">
        <f t="shared" si="19"/>
        <v>0.99999999938565864</v>
      </c>
      <c r="AD66" s="240">
        <f t="shared" si="19"/>
        <v>0.9999999999545981</v>
      </c>
      <c r="AE66" s="240">
        <f t="shared" si="19"/>
        <v>1</v>
      </c>
      <c r="AF66" s="240">
        <f t="shared" si="19"/>
        <v>1</v>
      </c>
      <c r="AG66" s="240">
        <f t="shared" si="19"/>
        <v>1</v>
      </c>
      <c r="AH66" s="240">
        <f t="shared" si="19"/>
        <v>0.99999995700552025</v>
      </c>
    </row>
    <row r="67" spans="2:34">
      <c r="B67" s="218">
        <v>460</v>
      </c>
      <c r="C67" s="220" t="s">
        <v>16</v>
      </c>
      <c r="D67" s="224">
        <f t="shared" si="21"/>
        <v>1</v>
      </c>
      <c r="E67" s="190">
        <f t="shared" si="21"/>
        <v>1</v>
      </c>
      <c r="F67" s="190">
        <f t="shared" si="21"/>
        <v>1</v>
      </c>
      <c r="G67" s="190">
        <f t="shared" si="21"/>
        <v>1</v>
      </c>
      <c r="H67" s="190">
        <f t="shared" si="21"/>
        <v>1</v>
      </c>
      <c r="I67" s="190">
        <f t="shared" si="21"/>
        <v>1</v>
      </c>
      <c r="J67" s="190">
        <f t="shared" si="21"/>
        <v>1</v>
      </c>
      <c r="K67" s="190">
        <f t="shared" si="21"/>
        <v>1</v>
      </c>
      <c r="L67" s="190">
        <f t="shared" si="21"/>
        <v>1</v>
      </c>
      <c r="M67" s="190">
        <f t="shared" si="21"/>
        <v>1</v>
      </c>
      <c r="N67" s="190">
        <f t="shared" si="21"/>
        <v>1</v>
      </c>
      <c r="O67" s="190">
        <f t="shared" si="21"/>
        <v>1</v>
      </c>
      <c r="P67" s="190">
        <f t="shared" si="21"/>
        <v>1</v>
      </c>
      <c r="Q67" s="230">
        <f t="shared" si="20"/>
        <v>0.99999999999999822</v>
      </c>
      <c r="R67" s="230">
        <f t="shared" si="20"/>
        <v>0.99999999999999811</v>
      </c>
      <c r="S67" s="230">
        <f t="shared" si="20"/>
        <v>0.99999999999999623</v>
      </c>
      <c r="T67" s="230">
        <f t="shared" si="20"/>
        <v>0.99999999999999623</v>
      </c>
      <c r="U67" s="230">
        <f t="shared" si="20"/>
        <v>0.99999999999999623</v>
      </c>
      <c r="V67" s="230">
        <f t="shared" si="20"/>
        <v>0.99999999999999611</v>
      </c>
      <c r="W67" s="230">
        <f t="shared" si="20"/>
        <v>0.99999999999991207</v>
      </c>
      <c r="X67" s="230">
        <f t="shared" si="20"/>
        <v>0.99999999999991207</v>
      </c>
      <c r="Y67" s="235">
        <f t="shared" si="20"/>
        <v>0.99999999999999922</v>
      </c>
      <c r="Z67" s="235">
        <f t="shared" si="19"/>
        <v>0.99999999999999611</v>
      </c>
      <c r="AA67" s="235">
        <f t="shared" si="19"/>
        <v>0.999999999999996</v>
      </c>
      <c r="AB67" s="235">
        <f t="shared" si="19"/>
        <v>0.99999999999512856</v>
      </c>
      <c r="AC67" s="235">
        <f t="shared" si="19"/>
        <v>0.99999999976316944</v>
      </c>
      <c r="AD67" s="240">
        <f t="shared" si="19"/>
        <v>0.99999999998399736</v>
      </c>
      <c r="AE67" s="240">
        <f t="shared" si="19"/>
        <v>1</v>
      </c>
      <c r="AF67" s="240">
        <f t="shared" si="19"/>
        <v>1</v>
      </c>
      <c r="AG67" s="240">
        <f t="shared" si="19"/>
        <v>1</v>
      </c>
      <c r="AH67" s="240">
        <f t="shared" si="19"/>
        <v>0.99999998072968777</v>
      </c>
    </row>
    <row r="68" spans="2:34">
      <c r="B68" s="218">
        <v>470</v>
      </c>
      <c r="C68" s="220" t="s">
        <v>16</v>
      </c>
      <c r="D68" s="224">
        <f t="shared" si="21"/>
        <v>1</v>
      </c>
      <c r="E68" s="190">
        <f t="shared" si="21"/>
        <v>1</v>
      </c>
      <c r="F68" s="190">
        <f t="shared" si="21"/>
        <v>1</v>
      </c>
      <c r="G68" s="190">
        <f t="shared" si="21"/>
        <v>1</v>
      </c>
      <c r="H68" s="190">
        <f t="shared" si="21"/>
        <v>1</v>
      </c>
      <c r="I68" s="190">
        <f t="shared" si="21"/>
        <v>1</v>
      </c>
      <c r="J68" s="190">
        <f t="shared" si="21"/>
        <v>1</v>
      </c>
      <c r="K68" s="190">
        <f t="shared" si="21"/>
        <v>1</v>
      </c>
      <c r="L68" s="190">
        <f t="shared" si="21"/>
        <v>1</v>
      </c>
      <c r="M68" s="190">
        <f t="shared" si="21"/>
        <v>1</v>
      </c>
      <c r="N68" s="190">
        <f t="shared" si="21"/>
        <v>1</v>
      </c>
      <c r="O68" s="190">
        <f t="shared" si="21"/>
        <v>1</v>
      </c>
      <c r="P68" s="190">
        <f t="shared" si="21"/>
        <v>1</v>
      </c>
      <c r="Q68" s="230">
        <f t="shared" si="20"/>
        <v>0.99999999999999956</v>
      </c>
      <c r="R68" s="230">
        <f t="shared" si="20"/>
        <v>0.99999999999999944</v>
      </c>
      <c r="S68" s="230">
        <f t="shared" si="20"/>
        <v>0.99999999999999889</v>
      </c>
      <c r="T68" s="230">
        <f t="shared" si="20"/>
        <v>0.99999999999999889</v>
      </c>
      <c r="U68" s="230">
        <f t="shared" si="20"/>
        <v>0.99999999999999889</v>
      </c>
      <c r="V68" s="230">
        <f t="shared" si="20"/>
        <v>0.99999999999999889</v>
      </c>
      <c r="W68" s="230">
        <f t="shared" si="20"/>
        <v>0.99999999999997413</v>
      </c>
      <c r="X68" s="230">
        <f t="shared" si="20"/>
        <v>0.99999999999997413</v>
      </c>
      <c r="Y68" s="235">
        <f t="shared" si="20"/>
        <v>0.99999999999999978</v>
      </c>
      <c r="Z68" s="235">
        <f t="shared" si="19"/>
        <v>0.99999999999999878</v>
      </c>
      <c r="AA68" s="235">
        <f t="shared" si="19"/>
        <v>0.99999999999999878</v>
      </c>
      <c r="AB68" s="235">
        <f t="shared" si="19"/>
        <v>0.99999999999835842</v>
      </c>
      <c r="AC68" s="235">
        <f t="shared" si="19"/>
        <v>0.99999999990923472</v>
      </c>
      <c r="AD68" s="240">
        <f t="shared" si="19"/>
        <v>0.99999999999439282</v>
      </c>
      <c r="AE68" s="240">
        <f t="shared" si="19"/>
        <v>1</v>
      </c>
      <c r="AF68" s="240">
        <f t="shared" si="19"/>
        <v>1</v>
      </c>
      <c r="AG68" s="240">
        <f t="shared" si="19"/>
        <v>1</v>
      </c>
      <c r="AH68" s="240">
        <f t="shared" si="19"/>
        <v>0.99999999141291029</v>
      </c>
    </row>
    <row r="69" spans="2:34">
      <c r="B69" s="218">
        <v>480</v>
      </c>
      <c r="C69" s="220" t="s">
        <v>16</v>
      </c>
      <c r="D69" s="224">
        <f t="shared" si="21"/>
        <v>1</v>
      </c>
      <c r="E69" s="190">
        <f t="shared" si="21"/>
        <v>1</v>
      </c>
      <c r="F69" s="190">
        <f t="shared" si="21"/>
        <v>1</v>
      </c>
      <c r="G69" s="190">
        <f t="shared" si="21"/>
        <v>1</v>
      </c>
      <c r="H69" s="190">
        <f t="shared" si="21"/>
        <v>1</v>
      </c>
      <c r="I69" s="190">
        <f t="shared" si="21"/>
        <v>1</v>
      </c>
      <c r="J69" s="190">
        <f t="shared" si="21"/>
        <v>1</v>
      </c>
      <c r="K69" s="190">
        <f t="shared" si="21"/>
        <v>1</v>
      </c>
      <c r="L69" s="190">
        <f t="shared" si="21"/>
        <v>1</v>
      </c>
      <c r="M69" s="190">
        <f t="shared" si="21"/>
        <v>1</v>
      </c>
      <c r="N69" s="190">
        <f t="shared" si="21"/>
        <v>1</v>
      </c>
      <c r="O69" s="190">
        <f t="shared" si="21"/>
        <v>1</v>
      </c>
      <c r="P69" s="190">
        <f t="shared" si="21"/>
        <v>1</v>
      </c>
      <c r="Q69" s="230">
        <f t="shared" si="20"/>
        <v>0.99999999999999989</v>
      </c>
      <c r="R69" s="230">
        <f t="shared" si="20"/>
        <v>0.99999999999999978</v>
      </c>
      <c r="S69" s="230">
        <f t="shared" si="20"/>
        <v>0.99999999999999989</v>
      </c>
      <c r="T69" s="230">
        <f t="shared" si="20"/>
        <v>0.99999999999999989</v>
      </c>
      <c r="U69" s="230">
        <f t="shared" si="20"/>
        <v>0.99999999999999989</v>
      </c>
      <c r="V69" s="230">
        <f t="shared" si="20"/>
        <v>0.99999999999999989</v>
      </c>
      <c r="W69" s="230">
        <f t="shared" si="20"/>
        <v>0.99999999999999245</v>
      </c>
      <c r="X69" s="230">
        <f t="shared" si="20"/>
        <v>0.99999999999999245</v>
      </c>
      <c r="Y69" s="235">
        <f t="shared" si="20"/>
        <v>1</v>
      </c>
      <c r="Z69" s="235">
        <f t="shared" si="19"/>
        <v>0.99999999999999989</v>
      </c>
      <c r="AA69" s="235">
        <f t="shared" si="19"/>
        <v>0.99999999999999978</v>
      </c>
      <c r="AB69" s="235">
        <f t="shared" si="19"/>
        <v>0.99999999999944977</v>
      </c>
      <c r="AC69" s="235">
        <f t="shared" si="19"/>
        <v>0.99999999996540512</v>
      </c>
      <c r="AD69" s="240">
        <f t="shared" si="19"/>
        <v>0.99999999999804612</v>
      </c>
      <c r="AE69" s="240">
        <f t="shared" si="19"/>
        <v>1</v>
      </c>
      <c r="AF69" s="240">
        <f t="shared" si="19"/>
        <v>1</v>
      </c>
      <c r="AG69" s="240">
        <f t="shared" si="19"/>
        <v>1</v>
      </c>
      <c r="AH69" s="240">
        <f t="shared" si="19"/>
        <v>0.99999999619426416</v>
      </c>
    </row>
    <row r="70" spans="2:34">
      <c r="B70" s="218">
        <v>490</v>
      </c>
      <c r="C70" s="220" t="s">
        <v>16</v>
      </c>
      <c r="D70" s="224">
        <f t="shared" si="21"/>
        <v>1</v>
      </c>
      <c r="E70" s="190">
        <f t="shared" si="21"/>
        <v>1</v>
      </c>
      <c r="F70" s="190">
        <f t="shared" si="21"/>
        <v>1</v>
      </c>
      <c r="G70" s="190">
        <f t="shared" si="21"/>
        <v>1</v>
      </c>
      <c r="H70" s="190">
        <f t="shared" si="21"/>
        <v>1</v>
      </c>
      <c r="I70" s="190">
        <f t="shared" si="21"/>
        <v>1</v>
      </c>
      <c r="J70" s="190">
        <f t="shared" si="21"/>
        <v>1</v>
      </c>
      <c r="K70" s="190">
        <f t="shared" si="21"/>
        <v>1</v>
      </c>
      <c r="L70" s="190">
        <f t="shared" si="21"/>
        <v>1</v>
      </c>
      <c r="M70" s="190">
        <f t="shared" si="21"/>
        <v>1</v>
      </c>
      <c r="N70" s="190">
        <f t="shared" si="21"/>
        <v>1</v>
      </c>
      <c r="O70" s="190">
        <f t="shared" si="21"/>
        <v>1</v>
      </c>
      <c r="P70" s="190">
        <f t="shared" si="21"/>
        <v>1</v>
      </c>
      <c r="Q70" s="230">
        <f t="shared" si="20"/>
        <v>1</v>
      </c>
      <c r="R70" s="230">
        <f t="shared" si="20"/>
        <v>0.99999999999999989</v>
      </c>
      <c r="S70" s="230">
        <f t="shared" si="20"/>
        <v>1</v>
      </c>
      <c r="T70" s="230">
        <f t="shared" si="20"/>
        <v>1</v>
      </c>
      <c r="U70" s="230">
        <f t="shared" si="20"/>
        <v>1</v>
      </c>
      <c r="V70" s="230">
        <f t="shared" si="20"/>
        <v>1</v>
      </c>
      <c r="W70" s="230">
        <f t="shared" si="20"/>
        <v>0.99999999999999778</v>
      </c>
      <c r="X70" s="230">
        <f t="shared" si="20"/>
        <v>0.99999999999999778</v>
      </c>
      <c r="Y70" s="235">
        <f t="shared" si="20"/>
        <v>1</v>
      </c>
      <c r="Z70" s="235">
        <f t="shared" si="19"/>
        <v>1</v>
      </c>
      <c r="AA70" s="235">
        <f t="shared" si="19"/>
        <v>1</v>
      </c>
      <c r="AB70" s="235">
        <f t="shared" si="19"/>
        <v>0.9999999999998167</v>
      </c>
      <c r="AC70" s="235">
        <f t="shared" si="19"/>
        <v>0.99999999998688216</v>
      </c>
      <c r="AD70" s="240">
        <f t="shared" si="19"/>
        <v>0.99999999999932276</v>
      </c>
      <c r="AE70" s="240">
        <f t="shared" si="19"/>
        <v>1</v>
      </c>
      <c r="AF70" s="240">
        <f t="shared" si="19"/>
        <v>1</v>
      </c>
      <c r="AG70" s="240">
        <f t="shared" si="19"/>
        <v>1</v>
      </c>
      <c r="AH70" s="240">
        <f t="shared" si="19"/>
        <v>0.9999999983219352</v>
      </c>
    </row>
    <row r="71" spans="2:34">
      <c r="B71" s="218">
        <v>500</v>
      </c>
      <c r="C71" s="220" t="s">
        <v>16</v>
      </c>
      <c r="D71" s="224">
        <f t="shared" si="21"/>
        <v>1</v>
      </c>
      <c r="E71" s="190">
        <f t="shared" si="21"/>
        <v>1</v>
      </c>
      <c r="F71" s="190">
        <f t="shared" si="21"/>
        <v>1</v>
      </c>
      <c r="G71" s="190">
        <f t="shared" si="21"/>
        <v>1</v>
      </c>
      <c r="H71" s="190">
        <f t="shared" si="21"/>
        <v>1</v>
      </c>
      <c r="I71" s="190">
        <f t="shared" si="21"/>
        <v>1</v>
      </c>
      <c r="J71" s="190">
        <f t="shared" si="21"/>
        <v>1</v>
      </c>
      <c r="K71" s="190">
        <f t="shared" si="21"/>
        <v>1</v>
      </c>
      <c r="L71" s="190">
        <f t="shared" si="21"/>
        <v>1</v>
      </c>
      <c r="M71" s="190">
        <f t="shared" si="21"/>
        <v>1</v>
      </c>
      <c r="N71" s="190">
        <f t="shared" si="21"/>
        <v>1</v>
      </c>
      <c r="O71" s="190">
        <f t="shared" si="21"/>
        <v>1</v>
      </c>
      <c r="P71" s="190">
        <f t="shared" si="21"/>
        <v>1</v>
      </c>
      <c r="Q71" s="230">
        <f t="shared" si="20"/>
        <v>1</v>
      </c>
      <c r="R71" s="230">
        <f t="shared" si="20"/>
        <v>0.99999999999999989</v>
      </c>
      <c r="S71" s="230">
        <f t="shared" si="20"/>
        <v>1</v>
      </c>
      <c r="T71" s="230">
        <f t="shared" si="20"/>
        <v>1</v>
      </c>
      <c r="U71" s="230">
        <f t="shared" si="20"/>
        <v>1</v>
      </c>
      <c r="V71" s="230">
        <f t="shared" si="20"/>
        <v>1</v>
      </c>
      <c r="W71" s="230">
        <f t="shared" si="20"/>
        <v>0.99999999999999944</v>
      </c>
      <c r="X71" s="230">
        <f t="shared" si="20"/>
        <v>0.99999999999999944</v>
      </c>
      <c r="Y71" s="235">
        <f t="shared" si="20"/>
        <v>1</v>
      </c>
      <c r="Z71" s="235">
        <f t="shared" si="19"/>
        <v>1</v>
      </c>
      <c r="AA71" s="235">
        <f t="shared" si="19"/>
        <v>1</v>
      </c>
      <c r="AB71" s="235">
        <f t="shared" si="19"/>
        <v>0.99999999999993916</v>
      </c>
      <c r="AC71" s="235">
        <f t="shared" si="19"/>
        <v>0.99999999999505007</v>
      </c>
      <c r="AD71" s="240">
        <f t="shared" si="19"/>
        <v>0.99999999999976641</v>
      </c>
      <c r="AE71" s="240">
        <f t="shared" si="19"/>
        <v>1</v>
      </c>
      <c r="AF71" s="240">
        <f t="shared" si="19"/>
        <v>1</v>
      </c>
      <c r="AG71" s="240">
        <f t="shared" si="19"/>
        <v>1</v>
      </c>
      <c r="AH71" s="240">
        <f t="shared" si="19"/>
        <v>0.99999999926364502</v>
      </c>
    </row>
    <row r="72" spans="2:34">
      <c r="B72" s="218">
        <v>510</v>
      </c>
      <c r="C72" s="220" t="s">
        <v>16</v>
      </c>
      <c r="D72" s="224">
        <f t="shared" si="21"/>
        <v>1</v>
      </c>
      <c r="E72" s="190">
        <f t="shared" si="21"/>
        <v>1</v>
      </c>
      <c r="F72" s="190">
        <f t="shared" si="21"/>
        <v>1</v>
      </c>
      <c r="G72" s="190">
        <f t="shared" si="21"/>
        <v>1</v>
      </c>
      <c r="H72" s="190">
        <f t="shared" si="21"/>
        <v>1</v>
      </c>
      <c r="I72" s="190">
        <f t="shared" si="21"/>
        <v>1</v>
      </c>
      <c r="J72" s="190">
        <f t="shared" si="21"/>
        <v>1</v>
      </c>
      <c r="K72" s="190">
        <f t="shared" si="21"/>
        <v>1</v>
      </c>
      <c r="L72" s="190">
        <f t="shared" si="21"/>
        <v>1</v>
      </c>
      <c r="M72" s="190">
        <f t="shared" si="21"/>
        <v>1</v>
      </c>
      <c r="N72" s="190">
        <f t="shared" si="21"/>
        <v>1</v>
      </c>
      <c r="O72" s="190">
        <f t="shared" si="21"/>
        <v>1</v>
      </c>
      <c r="P72" s="190">
        <f t="shared" si="21"/>
        <v>1</v>
      </c>
      <c r="Q72" s="230">
        <f t="shared" si="20"/>
        <v>1</v>
      </c>
      <c r="R72" s="230">
        <f t="shared" si="20"/>
        <v>0.99999999999999989</v>
      </c>
      <c r="S72" s="230">
        <f t="shared" si="20"/>
        <v>1</v>
      </c>
      <c r="T72" s="230">
        <f t="shared" si="20"/>
        <v>1</v>
      </c>
      <c r="U72" s="230">
        <f t="shared" si="20"/>
        <v>1</v>
      </c>
      <c r="V72" s="230">
        <f t="shared" si="20"/>
        <v>1</v>
      </c>
      <c r="W72" s="230">
        <f t="shared" si="20"/>
        <v>0.99999999999999989</v>
      </c>
      <c r="X72" s="230">
        <f t="shared" si="20"/>
        <v>0.99999999999999989</v>
      </c>
      <c r="Y72" s="235">
        <f t="shared" si="20"/>
        <v>1</v>
      </c>
      <c r="Z72" s="235">
        <f t="shared" si="19"/>
        <v>1</v>
      </c>
      <c r="AA72" s="235">
        <f t="shared" si="19"/>
        <v>1</v>
      </c>
      <c r="AB72" s="235">
        <f t="shared" si="19"/>
        <v>0.9999999999999799</v>
      </c>
      <c r="AC72" s="235">
        <f t="shared" si="19"/>
        <v>0.9999999999981406</v>
      </c>
      <c r="AD72" s="240">
        <f t="shared" si="19"/>
        <v>0.99999999999991984</v>
      </c>
      <c r="AE72" s="240">
        <f t="shared" si="19"/>
        <v>1</v>
      </c>
      <c r="AF72" s="240">
        <f t="shared" si="19"/>
        <v>1</v>
      </c>
      <c r="AG72" s="240">
        <f t="shared" si="19"/>
        <v>1</v>
      </c>
      <c r="AH72" s="240">
        <f t="shared" si="19"/>
        <v>0.99999999967834119</v>
      </c>
    </row>
    <row r="73" spans="2:34">
      <c r="B73" s="218">
        <v>520</v>
      </c>
      <c r="C73" s="220" t="s">
        <v>16</v>
      </c>
      <c r="D73" s="224">
        <f t="shared" si="21"/>
        <v>1</v>
      </c>
      <c r="E73" s="190">
        <f t="shared" si="21"/>
        <v>1</v>
      </c>
      <c r="F73" s="190">
        <f t="shared" si="21"/>
        <v>1</v>
      </c>
      <c r="G73" s="190">
        <f t="shared" si="21"/>
        <v>1</v>
      </c>
      <c r="H73" s="190">
        <f t="shared" si="21"/>
        <v>1</v>
      </c>
      <c r="I73" s="190">
        <f t="shared" si="21"/>
        <v>1</v>
      </c>
      <c r="J73" s="190">
        <f t="shared" si="21"/>
        <v>1</v>
      </c>
      <c r="K73" s="190">
        <f t="shared" si="21"/>
        <v>1</v>
      </c>
      <c r="L73" s="190">
        <f t="shared" si="21"/>
        <v>1</v>
      </c>
      <c r="M73" s="190">
        <f t="shared" si="21"/>
        <v>1</v>
      </c>
      <c r="N73" s="190">
        <f t="shared" si="21"/>
        <v>1</v>
      </c>
      <c r="O73" s="190">
        <f t="shared" si="21"/>
        <v>1</v>
      </c>
      <c r="P73" s="190">
        <f t="shared" si="21"/>
        <v>1</v>
      </c>
      <c r="Q73" s="230">
        <f t="shared" si="20"/>
        <v>1</v>
      </c>
      <c r="R73" s="230">
        <f t="shared" si="20"/>
        <v>0.99999999999999989</v>
      </c>
      <c r="S73" s="230">
        <f t="shared" si="20"/>
        <v>1</v>
      </c>
      <c r="T73" s="230">
        <f t="shared" si="20"/>
        <v>1</v>
      </c>
      <c r="U73" s="230">
        <f t="shared" si="20"/>
        <v>1</v>
      </c>
      <c r="V73" s="230">
        <f t="shared" si="20"/>
        <v>1</v>
      </c>
      <c r="W73" s="230">
        <f t="shared" si="20"/>
        <v>1</v>
      </c>
      <c r="X73" s="230">
        <f t="shared" si="20"/>
        <v>1</v>
      </c>
      <c r="Y73" s="235">
        <f t="shared" si="20"/>
        <v>1</v>
      </c>
      <c r="Z73" s="235">
        <f t="shared" si="19"/>
        <v>1</v>
      </c>
      <c r="AA73" s="235">
        <f t="shared" si="19"/>
        <v>1</v>
      </c>
      <c r="AB73" s="235">
        <f t="shared" si="19"/>
        <v>0.99999999999999334</v>
      </c>
      <c r="AC73" s="235">
        <f t="shared" si="19"/>
        <v>0.99999999999930456</v>
      </c>
      <c r="AD73" s="240">
        <f t="shared" si="19"/>
        <v>0.99999999999997258</v>
      </c>
      <c r="AE73" s="240">
        <f t="shared" si="19"/>
        <v>1</v>
      </c>
      <c r="AF73" s="240">
        <f t="shared" si="19"/>
        <v>1</v>
      </c>
      <c r="AG73" s="240">
        <f t="shared" si="19"/>
        <v>1</v>
      </c>
      <c r="AH73" s="240">
        <f t="shared" si="19"/>
        <v>0.99999999986009125</v>
      </c>
    </row>
    <row r="74" spans="2:34">
      <c r="B74" s="218">
        <v>530</v>
      </c>
      <c r="C74" s="220" t="s">
        <v>16</v>
      </c>
      <c r="D74" s="224">
        <f t="shared" si="21"/>
        <v>1</v>
      </c>
      <c r="E74" s="190">
        <f t="shared" si="21"/>
        <v>1</v>
      </c>
      <c r="F74" s="190">
        <f t="shared" si="21"/>
        <v>1</v>
      </c>
      <c r="G74" s="190">
        <f t="shared" si="21"/>
        <v>1</v>
      </c>
      <c r="H74" s="190">
        <f t="shared" si="21"/>
        <v>1</v>
      </c>
      <c r="I74" s="190">
        <f t="shared" si="21"/>
        <v>1</v>
      </c>
      <c r="J74" s="190">
        <f t="shared" si="21"/>
        <v>1</v>
      </c>
      <c r="K74" s="190">
        <f t="shared" si="21"/>
        <v>1</v>
      </c>
      <c r="L74" s="190">
        <f t="shared" si="21"/>
        <v>1</v>
      </c>
      <c r="M74" s="190">
        <f t="shared" si="21"/>
        <v>1</v>
      </c>
      <c r="N74" s="190">
        <f t="shared" si="21"/>
        <v>1</v>
      </c>
      <c r="O74" s="190">
        <f t="shared" si="21"/>
        <v>1</v>
      </c>
      <c r="P74" s="190">
        <f t="shared" si="21"/>
        <v>1</v>
      </c>
      <c r="Q74" s="230">
        <f t="shared" si="20"/>
        <v>1</v>
      </c>
      <c r="R74" s="230">
        <f t="shared" si="20"/>
        <v>0.99999999999999989</v>
      </c>
      <c r="S74" s="230">
        <f t="shared" si="20"/>
        <v>1</v>
      </c>
      <c r="T74" s="230">
        <f t="shared" si="20"/>
        <v>1</v>
      </c>
      <c r="U74" s="230">
        <f t="shared" si="20"/>
        <v>1</v>
      </c>
      <c r="V74" s="230">
        <f t="shared" si="20"/>
        <v>1</v>
      </c>
      <c r="W74" s="230">
        <f t="shared" si="20"/>
        <v>1</v>
      </c>
      <c r="X74" s="230">
        <f t="shared" si="20"/>
        <v>1</v>
      </c>
      <c r="Y74" s="235">
        <f t="shared" si="20"/>
        <v>1</v>
      </c>
      <c r="Z74" s="235">
        <f t="shared" si="19"/>
        <v>1</v>
      </c>
      <c r="AA74" s="235">
        <f t="shared" si="19"/>
        <v>1</v>
      </c>
      <c r="AB74" s="235">
        <f t="shared" si="19"/>
        <v>0.99999999999999778</v>
      </c>
      <c r="AC74" s="235">
        <f t="shared" si="19"/>
        <v>0.99999999999974087</v>
      </c>
      <c r="AD74" s="240">
        <f t="shared" si="19"/>
        <v>0.99999999999999079</v>
      </c>
      <c r="AE74" s="240">
        <f t="shared" si="19"/>
        <v>1</v>
      </c>
      <c r="AF74" s="240">
        <f t="shared" si="19"/>
        <v>1</v>
      </c>
      <c r="AG74" s="240">
        <f t="shared" si="19"/>
        <v>1</v>
      </c>
      <c r="AH74" s="240">
        <f t="shared" si="19"/>
        <v>0.99999999993939048</v>
      </c>
    </row>
    <row r="75" spans="2:34">
      <c r="B75" s="218">
        <v>540</v>
      </c>
      <c r="C75" s="220" t="s">
        <v>16</v>
      </c>
      <c r="D75" s="224">
        <f t="shared" si="21"/>
        <v>1</v>
      </c>
      <c r="E75" s="190">
        <f t="shared" si="21"/>
        <v>1</v>
      </c>
      <c r="F75" s="190">
        <f t="shared" si="21"/>
        <v>1</v>
      </c>
      <c r="G75" s="190">
        <f t="shared" si="21"/>
        <v>1</v>
      </c>
      <c r="H75" s="190">
        <f t="shared" si="21"/>
        <v>1</v>
      </c>
      <c r="I75" s="190">
        <f t="shared" si="21"/>
        <v>1</v>
      </c>
      <c r="J75" s="190">
        <f t="shared" si="21"/>
        <v>1</v>
      </c>
      <c r="K75" s="190">
        <f t="shared" si="21"/>
        <v>1</v>
      </c>
      <c r="L75" s="190">
        <f t="shared" si="21"/>
        <v>1</v>
      </c>
      <c r="M75" s="190">
        <f t="shared" si="21"/>
        <v>1</v>
      </c>
      <c r="N75" s="190">
        <f t="shared" si="21"/>
        <v>1</v>
      </c>
      <c r="O75" s="190">
        <f t="shared" si="21"/>
        <v>1</v>
      </c>
      <c r="P75" s="190">
        <f t="shared" si="21"/>
        <v>1</v>
      </c>
      <c r="Q75" s="230">
        <f t="shared" si="20"/>
        <v>1</v>
      </c>
      <c r="R75" s="230">
        <f t="shared" si="20"/>
        <v>0.99999999999999989</v>
      </c>
      <c r="S75" s="230">
        <f t="shared" si="20"/>
        <v>1</v>
      </c>
      <c r="T75" s="230">
        <f t="shared" si="20"/>
        <v>1</v>
      </c>
      <c r="U75" s="230">
        <f t="shared" si="20"/>
        <v>1</v>
      </c>
      <c r="V75" s="230">
        <f t="shared" si="20"/>
        <v>1</v>
      </c>
      <c r="W75" s="230">
        <f t="shared" si="20"/>
        <v>1</v>
      </c>
      <c r="X75" s="230">
        <f t="shared" si="20"/>
        <v>1</v>
      </c>
      <c r="Y75" s="235">
        <f t="shared" si="20"/>
        <v>1</v>
      </c>
      <c r="Z75" s="235">
        <f t="shared" si="19"/>
        <v>1</v>
      </c>
      <c r="AA75" s="235">
        <f t="shared" si="19"/>
        <v>1</v>
      </c>
      <c r="AB75" s="235">
        <f t="shared" si="19"/>
        <v>0.99999999999999933</v>
      </c>
      <c r="AC75" s="235">
        <f t="shared" si="19"/>
        <v>0.99999999999990374</v>
      </c>
      <c r="AD75" s="240">
        <f t="shared" si="19"/>
        <v>0.999999999999997</v>
      </c>
      <c r="AE75" s="240">
        <f t="shared" si="19"/>
        <v>1</v>
      </c>
      <c r="AF75" s="240">
        <f t="shared" si="19"/>
        <v>1</v>
      </c>
      <c r="AG75" s="240">
        <f t="shared" si="19"/>
        <v>1</v>
      </c>
      <c r="AH75" s="240">
        <f t="shared" si="19"/>
        <v>0.99999999997384359</v>
      </c>
    </row>
    <row r="76" spans="2:34">
      <c r="B76" s="218">
        <v>550</v>
      </c>
      <c r="C76" s="220" t="s">
        <v>16</v>
      </c>
      <c r="D76" s="224">
        <f t="shared" si="21"/>
        <v>1</v>
      </c>
      <c r="E76" s="190">
        <f t="shared" si="21"/>
        <v>1</v>
      </c>
      <c r="F76" s="190">
        <f t="shared" si="21"/>
        <v>1</v>
      </c>
      <c r="G76" s="190">
        <f t="shared" si="21"/>
        <v>1</v>
      </c>
      <c r="H76" s="190">
        <f t="shared" si="21"/>
        <v>1</v>
      </c>
      <c r="I76" s="190">
        <f t="shared" si="21"/>
        <v>1</v>
      </c>
      <c r="J76" s="190">
        <f t="shared" si="21"/>
        <v>1</v>
      </c>
      <c r="K76" s="190">
        <f t="shared" si="21"/>
        <v>1</v>
      </c>
      <c r="L76" s="190">
        <f t="shared" si="21"/>
        <v>1</v>
      </c>
      <c r="M76" s="190">
        <f t="shared" si="21"/>
        <v>1</v>
      </c>
      <c r="N76" s="190">
        <f t="shared" si="21"/>
        <v>1</v>
      </c>
      <c r="O76" s="190">
        <f t="shared" si="21"/>
        <v>1</v>
      </c>
      <c r="P76" s="190">
        <f t="shared" si="21"/>
        <v>1</v>
      </c>
      <c r="Q76" s="230">
        <f t="shared" si="20"/>
        <v>1</v>
      </c>
      <c r="R76" s="230">
        <f t="shared" si="20"/>
        <v>0.99999999999999989</v>
      </c>
      <c r="S76" s="230">
        <f t="shared" si="20"/>
        <v>1</v>
      </c>
      <c r="T76" s="230">
        <f t="shared" si="20"/>
        <v>1</v>
      </c>
      <c r="U76" s="230">
        <f t="shared" si="20"/>
        <v>1</v>
      </c>
      <c r="V76" s="230">
        <f t="shared" si="20"/>
        <v>1</v>
      </c>
      <c r="W76" s="230">
        <f t="shared" si="20"/>
        <v>1</v>
      </c>
      <c r="X76" s="230">
        <f t="shared" si="20"/>
        <v>1</v>
      </c>
      <c r="Y76" s="235">
        <f t="shared" si="20"/>
        <v>1</v>
      </c>
      <c r="Z76" s="235">
        <f t="shared" si="19"/>
        <v>1</v>
      </c>
      <c r="AA76" s="235">
        <f t="shared" si="19"/>
        <v>1</v>
      </c>
      <c r="AB76" s="235">
        <f t="shared" si="19"/>
        <v>0.99999999999999989</v>
      </c>
      <c r="AC76" s="235">
        <f t="shared" si="19"/>
        <v>0.99999999999996447</v>
      </c>
      <c r="AD76" s="240">
        <f t="shared" si="19"/>
        <v>0.999999999999999</v>
      </c>
      <c r="AE76" s="240">
        <f t="shared" si="19"/>
        <v>1</v>
      </c>
      <c r="AF76" s="240">
        <f t="shared" si="19"/>
        <v>1</v>
      </c>
      <c r="AG76" s="240">
        <f t="shared" si="19"/>
        <v>1</v>
      </c>
      <c r="AH76" s="240">
        <f t="shared" si="19"/>
        <v>0.99999999998875289</v>
      </c>
    </row>
    <row r="77" spans="2:34">
      <c r="B77" s="218">
        <v>560</v>
      </c>
      <c r="C77" s="220" t="s">
        <v>16</v>
      </c>
      <c r="D77" s="224">
        <f t="shared" si="21"/>
        <v>1</v>
      </c>
      <c r="E77" s="190">
        <f t="shared" si="21"/>
        <v>1</v>
      </c>
      <c r="F77" s="190">
        <f t="shared" si="21"/>
        <v>1</v>
      </c>
      <c r="G77" s="190">
        <f t="shared" si="21"/>
        <v>1</v>
      </c>
      <c r="H77" s="190">
        <f t="shared" si="21"/>
        <v>1</v>
      </c>
      <c r="I77" s="190">
        <f t="shared" si="21"/>
        <v>1</v>
      </c>
      <c r="J77" s="190">
        <f t="shared" si="21"/>
        <v>1</v>
      </c>
      <c r="K77" s="190">
        <f t="shared" si="21"/>
        <v>1</v>
      </c>
      <c r="L77" s="190">
        <f t="shared" si="21"/>
        <v>1</v>
      </c>
      <c r="M77" s="190">
        <f t="shared" si="21"/>
        <v>1</v>
      </c>
      <c r="N77" s="190">
        <f t="shared" si="21"/>
        <v>1</v>
      </c>
      <c r="O77" s="190">
        <f t="shared" si="21"/>
        <v>1</v>
      </c>
      <c r="P77" s="190">
        <f t="shared" si="21"/>
        <v>1</v>
      </c>
      <c r="Q77" s="230">
        <f t="shared" si="21"/>
        <v>1</v>
      </c>
      <c r="R77" s="230">
        <f t="shared" si="21"/>
        <v>0.99999999999999989</v>
      </c>
      <c r="S77" s="230">
        <f t="shared" si="21"/>
        <v>1</v>
      </c>
      <c r="T77" s="230">
        <f t="shared" ref="T77:AI81" si="22">IF((T$2-(SQRT((T$9/T$15)^2+4*T$16*T$14))*$B77) &lt; 0, 0.5*EXP(((T$9/T$15)*T$2)/(2*T$14))*(EXP(-(T$2*(SQRT((T$9/T$15)^2+4*T$16*T$14)))/(2*T$14))*(2-ERFC(-(T$2-(SQRT((T$9/T$15)^2+4*T$16*T$14))*$B77)/(2*SQRT(T$14*$B77))))),0.5*EXP(((T$9/T$15)*T$2)/(2*T$14))*(EXP(-(T$2*(SQRT((T$9/T$15)^2+4*T$16*T$14)))/(2*T$14))*ERFC((T$2-(SQRT((T$9/T$15)^2+4*T$16*T$14))*$B77)/(2*SQRT(T$14*$B77)))))</f>
        <v>1</v>
      </c>
      <c r="U77" s="230">
        <f t="shared" si="22"/>
        <v>1</v>
      </c>
      <c r="V77" s="230">
        <f t="shared" si="22"/>
        <v>1</v>
      </c>
      <c r="W77" s="230">
        <f t="shared" si="22"/>
        <v>1</v>
      </c>
      <c r="X77" s="230">
        <f t="shared" si="22"/>
        <v>1</v>
      </c>
      <c r="Y77" s="235">
        <f t="shared" si="22"/>
        <v>1</v>
      </c>
      <c r="Z77" s="235">
        <f t="shared" si="22"/>
        <v>1</v>
      </c>
      <c r="AA77" s="235">
        <f t="shared" si="22"/>
        <v>1</v>
      </c>
      <c r="AB77" s="235">
        <f t="shared" si="22"/>
        <v>1</v>
      </c>
      <c r="AC77" s="235">
        <f t="shared" si="22"/>
        <v>0.99999999999998679</v>
      </c>
      <c r="AD77" s="240">
        <f t="shared" si="22"/>
        <v>0.99999999999999967</v>
      </c>
      <c r="AE77" s="240">
        <f t="shared" si="22"/>
        <v>1</v>
      </c>
      <c r="AF77" s="240">
        <f t="shared" si="22"/>
        <v>1</v>
      </c>
      <c r="AG77" s="240">
        <f t="shared" si="19"/>
        <v>1</v>
      </c>
      <c r="AH77" s="240">
        <f t="shared" si="19"/>
        <v>0.99999999999518019</v>
      </c>
    </row>
    <row r="78" spans="2:34">
      <c r="B78" s="218">
        <v>570</v>
      </c>
      <c r="C78" s="220" t="s">
        <v>16</v>
      </c>
      <c r="D78" s="224">
        <f t="shared" si="21"/>
        <v>1</v>
      </c>
      <c r="E78" s="190">
        <f t="shared" si="21"/>
        <v>1</v>
      </c>
      <c r="F78" s="190">
        <f t="shared" si="21"/>
        <v>1</v>
      </c>
      <c r="G78" s="190">
        <f t="shared" si="21"/>
        <v>1</v>
      </c>
      <c r="H78" s="190">
        <f t="shared" si="21"/>
        <v>1</v>
      </c>
      <c r="I78" s="190">
        <f t="shared" si="21"/>
        <v>1</v>
      </c>
      <c r="J78" s="190">
        <f t="shared" si="21"/>
        <v>1</v>
      </c>
      <c r="K78" s="190">
        <f t="shared" si="21"/>
        <v>1</v>
      </c>
      <c r="L78" s="190">
        <f t="shared" si="21"/>
        <v>1</v>
      </c>
      <c r="M78" s="190">
        <f t="shared" si="21"/>
        <v>1</v>
      </c>
      <c r="N78" s="190">
        <f t="shared" si="21"/>
        <v>1</v>
      </c>
      <c r="O78" s="190">
        <f t="shared" si="21"/>
        <v>1</v>
      </c>
      <c r="P78" s="190">
        <f t="shared" si="21"/>
        <v>1</v>
      </c>
      <c r="Q78" s="230">
        <f t="shared" si="21"/>
        <v>1</v>
      </c>
      <c r="R78" s="230">
        <f t="shared" si="21"/>
        <v>0.99999999999999989</v>
      </c>
      <c r="S78" s="230">
        <f t="shared" si="21"/>
        <v>1</v>
      </c>
      <c r="T78" s="230">
        <f t="shared" si="22"/>
        <v>1</v>
      </c>
      <c r="U78" s="230">
        <f t="shared" si="22"/>
        <v>1</v>
      </c>
      <c r="V78" s="230">
        <f t="shared" si="22"/>
        <v>1</v>
      </c>
      <c r="W78" s="230">
        <f t="shared" si="22"/>
        <v>1</v>
      </c>
      <c r="X78" s="230">
        <f t="shared" si="22"/>
        <v>1</v>
      </c>
      <c r="Y78" s="235">
        <f t="shared" si="22"/>
        <v>1</v>
      </c>
      <c r="Z78" s="235">
        <f t="shared" si="22"/>
        <v>1</v>
      </c>
      <c r="AA78" s="235">
        <f t="shared" si="22"/>
        <v>1</v>
      </c>
      <c r="AB78" s="235">
        <f t="shared" si="22"/>
        <v>1</v>
      </c>
      <c r="AC78" s="235">
        <f t="shared" si="22"/>
        <v>0.999999999999995</v>
      </c>
      <c r="AD78" s="240">
        <f t="shared" si="22"/>
        <v>0.99999999999999989</v>
      </c>
      <c r="AE78" s="240">
        <f t="shared" si="22"/>
        <v>1</v>
      </c>
      <c r="AF78" s="240">
        <f t="shared" si="22"/>
        <v>1</v>
      </c>
      <c r="AG78" s="240">
        <f t="shared" si="22"/>
        <v>1</v>
      </c>
      <c r="AH78" s="240">
        <f t="shared" si="22"/>
        <v>0.99999999999794131</v>
      </c>
    </row>
    <row r="79" spans="2:34">
      <c r="B79" s="218">
        <v>580</v>
      </c>
      <c r="C79" s="220" t="s">
        <v>16</v>
      </c>
      <c r="D79" s="224">
        <f t="shared" si="21"/>
        <v>1</v>
      </c>
      <c r="E79" s="190">
        <f t="shared" si="21"/>
        <v>1</v>
      </c>
      <c r="F79" s="190">
        <f t="shared" si="21"/>
        <v>1</v>
      </c>
      <c r="G79" s="190">
        <f t="shared" si="21"/>
        <v>1</v>
      </c>
      <c r="H79" s="190">
        <f t="shared" si="21"/>
        <v>1</v>
      </c>
      <c r="I79" s="190">
        <f t="shared" si="21"/>
        <v>1</v>
      </c>
      <c r="J79" s="190">
        <f t="shared" si="21"/>
        <v>1</v>
      </c>
      <c r="K79" s="190">
        <f t="shared" si="21"/>
        <v>1</v>
      </c>
      <c r="L79" s="190">
        <f t="shared" si="21"/>
        <v>1</v>
      </c>
      <c r="M79" s="190">
        <f t="shared" si="21"/>
        <v>1</v>
      </c>
      <c r="N79" s="190">
        <f t="shared" si="21"/>
        <v>1</v>
      </c>
      <c r="O79" s="190">
        <f t="shared" si="21"/>
        <v>1</v>
      </c>
      <c r="P79" s="190">
        <f t="shared" si="21"/>
        <v>1</v>
      </c>
      <c r="Q79" s="230">
        <f t="shared" si="21"/>
        <v>1</v>
      </c>
      <c r="R79" s="230">
        <f t="shared" si="21"/>
        <v>0.99999999999999989</v>
      </c>
      <c r="S79" s="230">
        <f t="shared" si="21"/>
        <v>1</v>
      </c>
      <c r="T79" s="230">
        <f t="shared" si="22"/>
        <v>1</v>
      </c>
      <c r="U79" s="230">
        <f t="shared" si="22"/>
        <v>1</v>
      </c>
      <c r="V79" s="230">
        <f t="shared" si="22"/>
        <v>1</v>
      </c>
      <c r="W79" s="230">
        <f t="shared" si="22"/>
        <v>1</v>
      </c>
      <c r="X79" s="230">
        <f t="shared" si="22"/>
        <v>1</v>
      </c>
      <c r="Y79" s="235">
        <f t="shared" si="22"/>
        <v>1</v>
      </c>
      <c r="Z79" s="235">
        <f t="shared" si="22"/>
        <v>1</v>
      </c>
      <c r="AA79" s="235">
        <f t="shared" si="22"/>
        <v>1</v>
      </c>
      <c r="AB79" s="235">
        <f t="shared" si="22"/>
        <v>1</v>
      </c>
      <c r="AC79" s="235">
        <f t="shared" si="22"/>
        <v>0.99999999999999811</v>
      </c>
      <c r="AD79" s="240">
        <f t="shared" si="22"/>
        <v>1</v>
      </c>
      <c r="AE79" s="240">
        <f t="shared" si="22"/>
        <v>1</v>
      </c>
      <c r="AF79" s="240">
        <f t="shared" si="22"/>
        <v>1</v>
      </c>
      <c r="AG79" s="240">
        <f t="shared" si="22"/>
        <v>1</v>
      </c>
      <c r="AH79" s="240">
        <f t="shared" si="22"/>
        <v>0.99999999999912348</v>
      </c>
    </row>
    <row r="80" spans="2:34">
      <c r="B80" s="218">
        <v>590</v>
      </c>
      <c r="C80" s="220" t="s">
        <v>16</v>
      </c>
      <c r="D80" s="224">
        <f t="shared" si="21"/>
        <v>1</v>
      </c>
      <c r="E80" s="190">
        <f t="shared" si="21"/>
        <v>1</v>
      </c>
      <c r="F80" s="190">
        <f t="shared" si="21"/>
        <v>1</v>
      </c>
      <c r="G80" s="190">
        <f t="shared" si="21"/>
        <v>1</v>
      </c>
      <c r="H80" s="190">
        <f t="shared" si="21"/>
        <v>1</v>
      </c>
      <c r="I80" s="190">
        <f t="shared" si="21"/>
        <v>1</v>
      </c>
      <c r="J80" s="190">
        <f t="shared" si="21"/>
        <v>1</v>
      </c>
      <c r="K80" s="190">
        <f t="shared" si="21"/>
        <v>1</v>
      </c>
      <c r="L80" s="190">
        <f t="shared" si="21"/>
        <v>1</v>
      </c>
      <c r="M80" s="190">
        <f t="shared" si="21"/>
        <v>1</v>
      </c>
      <c r="N80" s="190">
        <f t="shared" si="21"/>
        <v>1</v>
      </c>
      <c r="O80" s="190">
        <f t="shared" si="21"/>
        <v>1</v>
      </c>
      <c r="P80" s="190">
        <f t="shared" ref="P80:AE99" si="23">IF((P$2-(SQRT((P$9/P$15)^2+4*P$16*P$14))*$B80) &lt; 0, 0.5*EXP(((P$9/P$15)*P$2)/(2*P$14))*(EXP(-(P$2*(SQRT((P$9/P$15)^2+4*P$16*P$14)))/(2*P$14))*(2-ERFC(-(P$2-(SQRT((P$9/P$15)^2+4*P$16*P$14))*$B80)/(2*SQRT(P$14*$B80))))),0.5*EXP(((P$9/P$15)*P$2)/(2*P$14))*(EXP(-(P$2*(SQRT((P$9/P$15)^2+4*P$16*P$14)))/(2*P$14))*ERFC((P$2-(SQRT((P$9/P$15)^2+4*P$16*P$14))*$B80)/(2*SQRT(P$14*$B80)))))</f>
        <v>1</v>
      </c>
      <c r="Q80" s="230">
        <f t="shared" si="23"/>
        <v>1</v>
      </c>
      <c r="R80" s="230">
        <f t="shared" si="23"/>
        <v>0.99999999999999989</v>
      </c>
      <c r="S80" s="230">
        <f t="shared" si="23"/>
        <v>1</v>
      </c>
      <c r="T80" s="230">
        <f t="shared" si="23"/>
        <v>1</v>
      </c>
      <c r="U80" s="230">
        <f t="shared" si="23"/>
        <v>1</v>
      </c>
      <c r="V80" s="230">
        <f t="shared" si="23"/>
        <v>1</v>
      </c>
      <c r="W80" s="230">
        <f t="shared" si="23"/>
        <v>1</v>
      </c>
      <c r="X80" s="230">
        <f t="shared" si="23"/>
        <v>1</v>
      </c>
      <c r="Y80" s="235">
        <f t="shared" si="23"/>
        <v>1</v>
      </c>
      <c r="Z80" s="235">
        <f t="shared" si="23"/>
        <v>1</v>
      </c>
      <c r="AA80" s="235">
        <f t="shared" si="23"/>
        <v>1</v>
      </c>
      <c r="AB80" s="235">
        <f t="shared" si="23"/>
        <v>1</v>
      </c>
      <c r="AC80" s="235">
        <f t="shared" si="23"/>
        <v>0.99999999999999933</v>
      </c>
      <c r="AD80" s="240">
        <f t="shared" si="23"/>
        <v>1</v>
      </c>
      <c r="AE80" s="240">
        <f t="shared" si="22"/>
        <v>1</v>
      </c>
      <c r="AF80" s="240">
        <f t="shared" si="22"/>
        <v>1</v>
      </c>
      <c r="AG80" s="240">
        <f t="shared" si="22"/>
        <v>1</v>
      </c>
      <c r="AH80" s="240">
        <f t="shared" si="22"/>
        <v>0.99999999999962785</v>
      </c>
    </row>
    <row r="81" spans="2:34">
      <c r="B81" s="221">
        <v>600</v>
      </c>
      <c r="C81" s="222" t="s">
        <v>16</v>
      </c>
      <c r="D81" s="225">
        <f t="shared" ref="D81:S100" si="24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1</v>
      </c>
      <c r="E81" s="241">
        <f t="shared" si="24"/>
        <v>1</v>
      </c>
      <c r="F81" s="241">
        <f t="shared" si="24"/>
        <v>1</v>
      </c>
      <c r="G81" s="241">
        <f t="shared" si="24"/>
        <v>1</v>
      </c>
      <c r="H81" s="241">
        <f t="shared" si="24"/>
        <v>1</v>
      </c>
      <c r="I81" s="241">
        <f t="shared" si="24"/>
        <v>1</v>
      </c>
      <c r="J81" s="241">
        <f t="shared" si="24"/>
        <v>1</v>
      </c>
      <c r="K81" s="241">
        <f t="shared" si="24"/>
        <v>1</v>
      </c>
      <c r="L81" s="241">
        <f t="shared" si="24"/>
        <v>1</v>
      </c>
      <c r="M81" s="241">
        <f t="shared" si="24"/>
        <v>1</v>
      </c>
      <c r="N81" s="241">
        <f t="shared" si="24"/>
        <v>1</v>
      </c>
      <c r="O81" s="241">
        <f t="shared" si="24"/>
        <v>1</v>
      </c>
      <c r="P81" s="241">
        <f t="shared" si="24"/>
        <v>1</v>
      </c>
      <c r="Q81" s="242">
        <f t="shared" si="24"/>
        <v>1</v>
      </c>
      <c r="R81" s="242">
        <f t="shared" si="24"/>
        <v>0.99999999999999989</v>
      </c>
      <c r="S81" s="242">
        <f t="shared" si="24"/>
        <v>1</v>
      </c>
      <c r="T81" s="242">
        <f t="shared" si="23"/>
        <v>1</v>
      </c>
      <c r="U81" s="242">
        <f t="shared" si="23"/>
        <v>1</v>
      </c>
      <c r="V81" s="242">
        <f t="shared" si="23"/>
        <v>1</v>
      </c>
      <c r="W81" s="242">
        <f t="shared" si="23"/>
        <v>1</v>
      </c>
      <c r="X81" s="242">
        <f t="shared" si="23"/>
        <v>1</v>
      </c>
      <c r="Y81" s="243">
        <f t="shared" si="23"/>
        <v>1</v>
      </c>
      <c r="Z81" s="243">
        <f t="shared" si="23"/>
        <v>1</v>
      </c>
      <c r="AA81" s="243">
        <f t="shared" si="23"/>
        <v>1</v>
      </c>
      <c r="AB81" s="243">
        <f t="shared" si="23"/>
        <v>1</v>
      </c>
      <c r="AC81" s="243">
        <f t="shared" si="23"/>
        <v>0.99999999999999978</v>
      </c>
      <c r="AD81" s="244">
        <f t="shared" si="23"/>
        <v>1</v>
      </c>
      <c r="AE81" s="244">
        <f t="shared" si="23"/>
        <v>1</v>
      </c>
      <c r="AF81" s="244">
        <f t="shared" si="22"/>
        <v>1</v>
      </c>
      <c r="AG81" s="244">
        <f t="shared" si="22"/>
        <v>1</v>
      </c>
      <c r="AH81" s="244">
        <f t="shared" si="22"/>
        <v>0.99999999999984257</v>
      </c>
    </row>
  </sheetData>
  <pageMargins left="0.7" right="0.7" top="0.78740157499999996" bottom="0.78740157499999996" header="0.3" footer="0.3"/>
  <ignoredErrors>
    <ignoredError sqref="Y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AH81"/>
  <sheetViews>
    <sheetView topLeftCell="J21" workbookViewId="0">
      <selection activeCell="A23" sqref="A23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AH3" si="1">U2</f>
        <v>50</v>
      </c>
      <c r="W2" s="180">
        <f t="shared" si="1"/>
        <v>50</v>
      </c>
      <c r="X2" s="180">
        <f t="shared" si="1"/>
        <v>50</v>
      </c>
      <c r="Y2" s="180">
        <f t="shared" si="1"/>
        <v>50</v>
      </c>
      <c r="Z2" s="180">
        <f t="shared" si="1"/>
        <v>50</v>
      </c>
      <c r="AA2" s="180">
        <f t="shared" si="1"/>
        <v>50</v>
      </c>
      <c r="AB2" s="180">
        <f t="shared" si="1"/>
        <v>50</v>
      </c>
      <c r="AC2" s="180">
        <f t="shared" si="1"/>
        <v>50</v>
      </c>
      <c r="AD2" s="180">
        <f t="shared" si="1"/>
        <v>50</v>
      </c>
      <c r="AE2" s="180">
        <f t="shared" si="1"/>
        <v>50</v>
      </c>
      <c r="AF2" s="180">
        <f t="shared" si="1"/>
        <v>50</v>
      </c>
      <c r="AG2" s="180">
        <f t="shared" si="1"/>
        <v>50</v>
      </c>
      <c r="AH2" s="180">
        <f t="shared" si="1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  <c r="X3" s="180">
        <f t="shared" si="1"/>
        <v>3.5</v>
      </c>
      <c r="Y3" s="180">
        <f t="shared" si="1"/>
        <v>3.5</v>
      </c>
      <c r="Z3" s="180">
        <f t="shared" si="1"/>
        <v>3.5</v>
      </c>
      <c r="AA3" s="180">
        <f t="shared" si="1"/>
        <v>3.5</v>
      </c>
      <c r="AB3" s="180">
        <f t="shared" si="1"/>
        <v>3.5</v>
      </c>
      <c r="AC3" s="180">
        <f t="shared" si="1"/>
        <v>3.5</v>
      </c>
      <c r="AD3" s="180">
        <f t="shared" si="1"/>
        <v>3.5</v>
      </c>
      <c r="AE3" s="180">
        <f t="shared" si="1"/>
        <v>3.5</v>
      </c>
      <c r="AF3" s="180">
        <f t="shared" si="1"/>
        <v>3.5</v>
      </c>
      <c r="AG3" s="180">
        <f t="shared" si="1"/>
        <v>3.5</v>
      </c>
      <c r="AH3" s="180">
        <f t="shared" si="1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IV'!B8</f>
        <v>0.33519917680269534</v>
      </c>
      <c r="E5" s="180">
        <f>D5</f>
        <v>0.33519917680269534</v>
      </c>
      <c r="F5" s="180">
        <f t="shared" ref="F5:U6" si="2">E5</f>
        <v>0.33519917680269534</v>
      </c>
      <c r="G5" s="180">
        <f t="shared" si="2"/>
        <v>0.33519917680269534</v>
      </c>
      <c r="H5" s="180">
        <f t="shared" si="2"/>
        <v>0.33519917680269534</v>
      </c>
      <c r="I5" s="180">
        <f t="shared" si="2"/>
        <v>0.33519917680269534</v>
      </c>
      <c r="J5" s="180">
        <f t="shared" si="2"/>
        <v>0.33519917680269534</v>
      </c>
      <c r="K5" s="180">
        <f t="shared" si="2"/>
        <v>0.33519917680269534</v>
      </c>
      <c r="L5" s="180">
        <f t="shared" si="2"/>
        <v>0.33519917680269534</v>
      </c>
      <c r="M5" s="180">
        <f t="shared" si="2"/>
        <v>0.33519917680269534</v>
      </c>
      <c r="N5" s="180">
        <f t="shared" si="2"/>
        <v>0.33519917680269534</v>
      </c>
      <c r="O5" s="180">
        <f t="shared" si="2"/>
        <v>0.33519917680269534</v>
      </c>
      <c r="P5" s="180">
        <f t="shared" si="2"/>
        <v>0.33519917680269534</v>
      </c>
      <c r="Q5" s="180">
        <f t="shared" si="2"/>
        <v>0.33519917680269534</v>
      </c>
      <c r="R5" s="180">
        <f t="shared" si="2"/>
        <v>0.33519917680269534</v>
      </c>
      <c r="S5" s="180">
        <f t="shared" si="2"/>
        <v>0.33519917680269534</v>
      </c>
      <c r="T5" s="180">
        <f t="shared" si="2"/>
        <v>0.33519917680269534</v>
      </c>
      <c r="U5" s="180">
        <f t="shared" si="2"/>
        <v>0.33519917680269534</v>
      </c>
      <c r="V5" s="180">
        <f t="shared" ref="V5:AH6" si="3">U5</f>
        <v>0.33519917680269534</v>
      </c>
      <c r="W5" s="180">
        <f t="shared" si="3"/>
        <v>0.33519917680269534</v>
      </c>
      <c r="X5" s="180">
        <f t="shared" si="3"/>
        <v>0.33519917680269534</v>
      </c>
      <c r="Y5" s="180">
        <f t="shared" si="3"/>
        <v>0.33519917680269534</v>
      </c>
      <c r="Z5" s="180">
        <f t="shared" si="3"/>
        <v>0.33519917680269534</v>
      </c>
      <c r="AA5" s="180">
        <f t="shared" si="3"/>
        <v>0.33519917680269534</v>
      </c>
      <c r="AB5" s="180">
        <f t="shared" si="3"/>
        <v>0.33519917680269534</v>
      </c>
      <c r="AC5" s="180">
        <f t="shared" si="3"/>
        <v>0.33519917680269534</v>
      </c>
      <c r="AD5" s="180">
        <f t="shared" si="3"/>
        <v>0.33519917680269534</v>
      </c>
      <c r="AE5" s="180">
        <f t="shared" si="3"/>
        <v>0.33519917680269534</v>
      </c>
      <c r="AF5" s="180">
        <f t="shared" si="3"/>
        <v>0.33519917680269534</v>
      </c>
      <c r="AG5" s="180">
        <f t="shared" si="3"/>
        <v>0.33519917680269534</v>
      </c>
      <c r="AH5" s="180">
        <f t="shared" si="3"/>
        <v>0.33519917680269534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  <c r="X6" s="180">
        <f t="shared" si="3"/>
        <v>2.65</v>
      </c>
      <c r="Y6" s="180">
        <f t="shared" si="3"/>
        <v>2.65</v>
      </c>
      <c r="Z6" s="180">
        <f t="shared" si="3"/>
        <v>2.65</v>
      </c>
      <c r="AA6" s="180">
        <f t="shared" si="3"/>
        <v>2.65</v>
      </c>
      <c r="AB6" s="180">
        <f t="shared" si="3"/>
        <v>2.65</v>
      </c>
      <c r="AC6" s="180">
        <f t="shared" si="3"/>
        <v>2.65</v>
      </c>
      <c r="AD6" s="180">
        <f t="shared" si="3"/>
        <v>2.65</v>
      </c>
      <c r="AE6" s="180">
        <f t="shared" si="3"/>
        <v>2.65</v>
      </c>
      <c r="AF6" s="180">
        <f t="shared" si="3"/>
        <v>2.65</v>
      </c>
      <c r="AG6" s="180">
        <f t="shared" si="3"/>
        <v>2.65</v>
      </c>
      <c r="AH6" s="180">
        <f t="shared" si="3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1.7617221814728572</v>
      </c>
      <c r="E7" s="177">
        <f t="shared" ref="E7:AH7" si="4">(1-E5)*E6</f>
        <v>1.7617221814728572</v>
      </c>
      <c r="F7" s="177">
        <f t="shared" si="4"/>
        <v>1.7617221814728572</v>
      </c>
      <c r="G7" s="177">
        <f t="shared" si="4"/>
        <v>1.7617221814728572</v>
      </c>
      <c r="H7" s="177">
        <f t="shared" si="4"/>
        <v>1.7617221814728572</v>
      </c>
      <c r="I7" s="177">
        <f t="shared" si="4"/>
        <v>1.7617221814728572</v>
      </c>
      <c r="J7" s="177">
        <f t="shared" si="4"/>
        <v>1.7617221814728572</v>
      </c>
      <c r="K7" s="177">
        <f t="shared" si="4"/>
        <v>1.7617221814728572</v>
      </c>
      <c r="L7" s="177">
        <f t="shared" si="4"/>
        <v>1.7617221814728572</v>
      </c>
      <c r="M7" s="177">
        <f t="shared" si="4"/>
        <v>1.7617221814728572</v>
      </c>
      <c r="N7" s="177">
        <f t="shared" si="4"/>
        <v>1.7617221814728572</v>
      </c>
      <c r="O7" s="177">
        <f t="shared" si="4"/>
        <v>1.7617221814728572</v>
      </c>
      <c r="P7" s="177">
        <f t="shared" si="4"/>
        <v>1.7617221814728572</v>
      </c>
      <c r="Q7" s="177">
        <f t="shared" si="4"/>
        <v>1.7617221814728572</v>
      </c>
      <c r="R7" s="177">
        <f t="shared" si="4"/>
        <v>1.7617221814728572</v>
      </c>
      <c r="S7" s="177">
        <f t="shared" si="4"/>
        <v>1.7617221814728572</v>
      </c>
      <c r="T7" s="177">
        <f t="shared" si="4"/>
        <v>1.7617221814728572</v>
      </c>
      <c r="U7" s="177">
        <f t="shared" si="4"/>
        <v>1.7617221814728572</v>
      </c>
      <c r="V7" s="177">
        <f t="shared" si="4"/>
        <v>1.7617221814728572</v>
      </c>
      <c r="W7" s="177">
        <f t="shared" si="4"/>
        <v>1.7617221814728572</v>
      </c>
      <c r="X7" s="177">
        <f t="shared" si="4"/>
        <v>1.7617221814728572</v>
      </c>
      <c r="Y7" s="177">
        <f t="shared" si="4"/>
        <v>1.7617221814728572</v>
      </c>
      <c r="Z7" s="177">
        <f t="shared" si="4"/>
        <v>1.7617221814728572</v>
      </c>
      <c r="AA7" s="177">
        <f t="shared" si="4"/>
        <v>1.7617221814728572</v>
      </c>
      <c r="AB7" s="177">
        <f t="shared" si="4"/>
        <v>1.7617221814728572</v>
      </c>
      <c r="AC7" s="177">
        <f t="shared" si="4"/>
        <v>1.7617221814728572</v>
      </c>
      <c r="AD7" s="177">
        <f t="shared" si="4"/>
        <v>1.7617221814728572</v>
      </c>
      <c r="AE7" s="177">
        <f t="shared" si="4"/>
        <v>1.7617221814728572</v>
      </c>
      <c r="AF7" s="177">
        <f t="shared" si="4"/>
        <v>1.7617221814728572</v>
      </c>
      <c r="AG7" s="177">
        <f t="shared" si="4"/>
        <v>1.7617221814728572</v>
      </c>
      <c r="AH7" s="177">
        <f t="shared" si="4"/>
        <v>1.7617221814728572</v>
      </c>
    </row>
    <row r="8" spans="1:34">
      <c r="A8" s="175" t="s">
        <v>98</v>
      </c>
      <c r="B8" s="176" t="s">
        <v>68</v>
      </c>
      <c r="C8" s="176" t="s">
        <v>69</v>
      </c>
      <c r="D8" s="177">
        <f>'SV IV'!B9</f>
        <v>4.907</v>
      </c>
      <c r="E8" s="180">
        <f>D8</f>
        <v>4.907</v>
      </c>
      <c r="F8" s="180">
        <f t="shared" ref="F8:AH8" si="5">E8</f>
        <v>4.907</v>
      </c>
      <c r="G8" s="180">
        <f t="shared" si="5"/>
        <v>4.907</v>
      </c>
      <c r="H8" s="180">
        <f t="shared" si="5"/>
        <v>4.907</v>
      </c>
      <c r="I8" s="180">
        <f t="shared" si="5"/>
        <v>4.907</v>
      </c>
      <c r="J8" s="180">
        <f t="shared" si="5"/>
        <v>4.907</v>
      </c>
      <c r="K8" s="180">
        <f t="shared" si="5"/>
        <v>4.907</v>
      </c>
      <c r="L8" s="180">
        <f t="shared" si="5"/>
        <v>4.907</v>
      </c>
      <c r="M8" s="180">
        <f t="shared" si="5"/>
        <v>4.907</v>
      </c>
      <c r="N8" s="180">
        <f t="shared" si="5"/>
        <v>4.907</v>
      </c>
      <c r="O8" s="180">
        <f t="shared" si="5"/>
        <v>4.907</v>
      </c>
      <c r="P8" s="180">
        <f t="shared" si="5"/>
        <v>4.907</v>
      </c>
      <c r="Q8" s="180">
        <f t="shared" si="5"/>
        <v>4.907</v>
      </c>
      <c r="R8" s="180">
        <f t="shared" si="5"/>
        <v>4.907</v>
      </c>
      <c r="S8" s="180">
        <f t="shared" si="5"/>
        <v>4.907</v>
      </c>
      <c r="T8" s="180">
        <f t="shared" si="5"/>
        <v>4.907</v>
      </c>
      <c r="U8" s="180">
        <f t="shared" si="5"/>
        <v>4.907</v>
      </c>
      <c r="V8" s="180">
        <f t="shared" si="5"/>
        <v>4.907</v>
      </c>
      <c r="W8" s="180">
        <f t="shared" si="5"/>
        <v>4.907</v>
      </c>
      <c r="X8" s="180">
        <f t="shared" si="5"/>
        <v>4.907</v>
      </c>
      <c r="Y8" s="180">
        <f t="shared" si="5"/>
        <v>4.907</v>
      </c>
      <c r="Z8" s="180">
        <f t="shared" si="5"/>
        <v>4.907</v>
      </c>
      <c r="AA8" s="180">
        <f t="shared" si="5"/>
        <v>4.907</v>
      </c>
      <c r="AB8" s="180">
        <f t="shared" si="5"/>
        <v>4.907</v>
      </c>
      <c r="AC8" s="180">
        <f t="shared" si="5"/>
        <v>4.907</v>
      </c>
      <c r="AD8" s="180">
        <f t="shared" si="5"/>
        <v>4.907</v>
      </c>
      <c r="AE8" s="180">
        <f t="shared" si="5"/>
        <v>4.907</v>
      </c>
      <c r="AF8" s="180">
        <f t="shared" si="5"/>
        <v>4.907</v>
      </c>
      <c r="AG8" s="180">
        <f t="shared" si="5"/>
        <v>4.907</v>
      </c>
      <c r="AH8" s="180">
        <f t="shared" si="5"/>
        <v>4.907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0.38038830242146526</v>
      </c>
      <c r="E9" s="181">
        <f t="shared" ref="E9:AH9" si="6">E8/(PI()*(E3^2)*E5)</f>
        <v>0.38038830242146526</v>
      </c>
      <c r="F9" s="181">
        <f t="shared" si="6"/>
        <v>0.38038830242146526</v>
      </c>
      <c r="G9" s="181">
        <f t="shared" si="6"/>
        <v>0.38038830242146526</v>
      </c>
      <c r="H9" s="181">
        <f t="shared" si="6"/>
        <v>0.38038830242146526</v>
      </c>
      <c r="I9" s="181">
        <f t="shared" si="6"/>
        <v>0.38038830242146526</v>
      </c>
      <c r="J9" s="181">
        <f t="shared" si="6"/>
        <v>0.38038830242146526</v>
      </c>
      <c r="K9" s="181">
        <f t="shared" si="6"/>
        <v>0.38038830242146526</v>
      </c>
      <c r="L9" s="181">
        <f t="shared" si="6"/>
        <v>0.38038830242146526</v>
      </c>
      <c r="M9" s="181">
        <f t="shared" si="6"/>
        <v>0.38038830242146526</v>
      </c>
      <c r="N9" s="181">
        <f t="shared" si="6"/>
        <v>0.38038830242146526</v>
      </c>
      <c r="O9" s="181">
        <f t="shared" si="6"/>
        <v>0.38038830242146526</v>
      </c>
      <c r="P9" s="181">
        <f t="shared" si="6"/>
        <v>0.38038830242146526</v>
      </c>
      <c r="Q9" s="181">
        <f t="shared" si="6"/>
        <v>0.38038830242146526</v>
      </c>
      <c r="R9" s="181">
        <f t="shared" si="6"/>
        <v>0.38038830242146526</v>
      </c>
      <c r="S9" s="181">
        <f t="shared" si="6"/>
        <v>0.38038830242146526</v>
      </c>
      <c r="T9" s="181">
        <f t="shared" si="6"/>
        <v>0.38038830242146526</v>
      </c>
      <c r="U9" s="181">
        <f t="shared" si="6"/>
        <v>0.38038830242146526</v>
      </c>
      <c r="V9" s="181">
        <f t="shared" si="6"/>
        <v>0.38038830242146526</v>
      </c>
      <c r="W9" s="181">
        <f t="shared" si="6"/>
        <v>0.38038830242146526</v>
      </c>
      <c r="X9" s="181">
        <f t="shared" si="6"/>
        <v>0.38038830242146526</v>
      </c>
      <c r="Y9" s="181">
        <f t="shared" si="6"/>
        <v>0.38038830242146526</v>
      </c>
      <c r="Z9" s="181">
        <f t="shared" si="6"/>
        <v>0.38038830242146526</v>
      </c>
      <c r="AA9" s="181">
        <f t="shared" si="6"/>
        <v>0.38038830242146526</v>
      </c>
      <c r="AB9" s="181">
        <f t="shared" si="6"/>
        <v>0.38038830242146526</v>
      </c>
      <c r="AC9" s="181">
        <f t="shared" si="6"/>
        <v>0.38038830242146526</v>
      </c>
      <c r="AD9" s="181">
        <f t="shared" si="6"/>
        <v>0.38038830242146526</v>
      </c>
      <c r="AE9" s="181">
        <f t="shared" si="6"/>
        <v>0.38038830242146526</v>
      </c>
      <c r="AF9" s="181">
        <f t="shared" si="6"/>
        <v>0.38038830242146526</v>
      </c>
      <c r="AG9" s="181">
        <f t="shared" si="6"/>
        <v>0.38038830242146526</v>
      </c>
      <c r="AH9" s="181">
        <f t="shared" si="6"/>
        <v>0.38038830242146526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IV'!B10</f>
        <v>0.7</v>
      </c>
      <c r="E10" s="180">
        <f>D10</f>
        <v>0.7</v>
      </c>
      <c r="F10" s="180">
        <f t="shared" ref="F10:AH10" si="7">E10</f>
        <v>0.7</v>
      </c>
      <c r="G10" s="180">
        <f t="shared" si="7"/>
        <v>0.7</v>
      </c>
      <c r="H10" s="180">
        <f t="shared" si="7"/>
        <v>0.7</v>
      </c>
      <c r="I10" s="180">
        <f t="shared" si="7"/>
        <v>0.7</v>
      </c>
      <c r="J10" s="180">
        <f t="shared" si="7"/>
        <v>0.7</v>
      </c>
      <c r="K10" s="180">
        <f t="shared" si="7"/>
        <v>0.7</v>
      </c>
      <c r="L10" s="180">
        <f t="shared" si="7"/>
        <v>0.7</v>
      </c>
      <c r="M10" s="180">
        <f t="shared" si="7"/>
        <v>0.7</v>
      </c>
      <c r="N10" s="180">
        <f t="shared" si="7"/>
        <v>0.7</v>
      </c>
      <c r="O10" s="180">
        <f t="shared" si="7"/>
        <v>0.7</v>
      </c>
      <c r="P10" s="180">
        <f t="shared" si="7"/>
        <v>0.7</v>
      </c>
      <c r="Q10" s="180">
        <f t="shared" si="7"/>
        <v>0.7</v>
      </c>
      <c r="R10" s="180">
        <f t="shared" si="7"/>
        <v>0.7</v>
      </c>
      <c r="S10" s="180">
        <f t="shared" si="7"/>
        <v>0.7</v>
      </c>
      <c r="T10" s="180">
        <f t="shared" si="7"/>
        <v>0.7</v>
      </c>
      <c r="U10" s="180">
        <f t="shared" si="7"/>
        <v>0.7</v>
      </c>
      <c r="V10" s="180">
        <f t="shared" si="7"/>
        <v>0.7</v>
      </c>
      <c r="W10" s="180">
        <f t="shared" si="7"/>
        <v>0.7</v>
      </c>
      <c r="X10" s="180">
        <f t="shared" si="7"/>
        <v>0.7</v>
      </c>
      <c r="Y10" s="180">
        <f t="shared" si="7"/>
        <v>0.7</v>
      </c>
      <c r="Z10" s="180">
        <f t="shared" si="7"/>
        <v>0.7</v>
      </c>
      <c r="AA10" s="180">
        <f t="shared" si="7"/>
        <v>0.7</v>
      </c>
      <c r="AB10" s="180">
        <f t="shared" si="7"/>
        <v>0.7</v>
      </c>
      <c r="AC10" s="180">
        <f t="shared" si="7"/>
        <v>0.7</v>
      </c>
      <c r="AD10" s="180">
        <f t="shared" si="7"/>
        <v>0.7</v>
      </c>
      <c r="AE10" s="180">
        <f t="shared" si="7"/>
        <v>0.7</v>
      </c>
      <c r="AF10" s="180">
        <f t="shared" si="7"/>
        <v>0.7</v>
      </c>
      <c r="AG10" s="180">
        <f t="shared" si="7"/>
        <v>0.7</v>
      </c>
      <c r="AH10" s="180">
        <f t="shared" si="7"/>
        <v>0.7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IV'!$AM$15:$AM$49,COLUMN(A1),ROW(A1))</f>
        <v>100</v>
      </c>
      <c r="E11" s="183">
        <f>INDEX('SV IV'!$AM$15:$AM$49,COLUMN(D1),ROW(D1))</f>
        <v>2</v>
      </c>
      <c r="F11" s="183">
        <f>INDEX('SV IV'!$AM$15:$AM$49,COLUMN(E1),ROW(E1))</f>
        <v>2</v>
      </c>
      <c r="G11" s="183">
        <f>INDEX('SV IV'!$AM$15:$AM$49,COLUMN(F1),ROW(F1))</f>
        <v>1</v>
      </c>
      <c r="H11" s="183">
        <f>INDEX('SV IV'!$AM$15:$AM$49,COLUMN(G1),ROW(G1))</f>
        <v>1</v>
      </c>
      <c r="I11" s="183">
        <f>INDEX('SV IV'!$AM$15:$AM$49,COLUMN(H1),ROW(H1))</f>
        <v>0.75</v>
      </c>
      <c r="J11" s="183">
        <f>INDEX('SV IV'!$AM$15:$AM$49,COLUMN(I1),ROW(I1))</f>
        <v>0.75</v>
      </c>
      <c r="K11" s="183">
        <f>INDEX('SV IV'!$AM$15:$AM$49,COLUMN(J1),ROW(J1))</f>
        <v>100</v>
      </c>
      <c r="L11" s="183">
        <f>INDEX('SV IV'!$AM$15:$AM$49,COLUMN(K1),ROW(K1))</f>
        <v>1</v>
      </c>
      <c r="M11" s="183">
        <f>INDEX('SV IV'!$AM$15:$AM$49,COLUMN(L1),ROW(L1))</f>
        <v>1</v>
      </c>
      <c r="N11" s="183">
        <f>INDEX('SV IV'!$AM$15:$AM$49,COLUMN(M1),ROW(M1))</f>
        <v>0.05</v>
      </c>
      <c r="O11" s="183">
        <f>INDEX('SV IV'!$AM$15:$AM$49,COLUMN(N1),ROW(N1))</f>
        <v>0.75</v>
      </c>
      <c r="P11" s="183">
        <f>INDEX('SV IV'!$AM$15:$AM$49,COLUMN(O1),ROW(O1))</f>
        <v>1</v>
      </c>
      <c r="Q11" s="183">
        <f>INDEX('SV IV'!$AM$15:$AM$49,COLUMN(Q1),ROW(Q1))</f>
        <v>0.06</v>
      </c>
      <c r="R11" s="183">
        <f>INDEX('SV IV'!$AM$15:$AM$49,COLUMN(R1),ROW(R1))</f>
        <v>0.05</v>
      </c>
      <c r="S11" s="183">
        <f>INDEX('SV IV'!$AM$15:$AM$49,COLUMN(S1),ROW(S1))</f>
        <v>2.5000000000000001E-2</v>
      </c>
      <c r="T11" s="183">
        <f>INDEX('SV IV'!$AM$15:$AM$49,COLUMN(T1),ROW(T1))</f>
        <v>2.5000000000000001E-2</v>
      </c>
      <c r="U11" s="183">
        <f>INDEX('SV IV'!$AM$15:$AM$49,COLUMN(U1),ROW(U1))</f>
        <v>2.4E-2</v>
      </c>
      <c r="V11" s="183">
        <f>INDEX('SV IV'!$AM$15:$AM$49,COLUMN(V1),ROW(V1))</f>
        <v>1.7000000000000001E-2</v>
      </c>
      <c r="W11" s="183">
        <f>INDEX('SV IV'!$AM$15:$AM$49,COLUMN(W1),ROW(W1))</f>
        <v>1.7000000000000001E-2</v>
      </c>
      <c r="X11" s="183">
        <f>INDEX('SV IV'!$AM$15:$AM$49,COLUMN(X1),ROW(X1))</f>
        <v>1.6E-2</v>
      </c>
      <c r="Y11" s="183">
        <f>INDEX('SV IV'!$AM$15:$AM$49,COLUMN(Y1),ROW(Y1))</f>
        <v>0.1</v>
      </c>
      <c r="Z11" s="183">
        <f>INDEX('SV IV'!$AM$15:$AM$49,COLUMN(Z1),ROW(Z1))</f>
        <v>1.7000000000000001E-2</v>
      </c>
      <c r="AA11" s="183">
        <f>INDEX('SV IV'!$AM$15:$AM$49,COLUMN(AA1),ROW(AA1))</f>
        <v>1.6E-2</v>
      </c>
      <c r="AB11" s="183">
        <f>INDEX('SV IV'!$AM$15:$AM$49,COLUMN(AB1),ROW(AB1))</f>
        <v>0.01</v>
      </c>
      <c r="AC11" s="183">
        <f>INDEX('SV IV'!$AM$15:$AM$49,COLUMN(AC1),ROW(AC1))</f>
        <v>0.01</v>
      </c>
      <c r="AD11" s="183">
        <f>INDEX('SV IV'!$AM$15:$AM$49,COLUMN(AE1),ROW(AE1))</f>
        <v>0.02</v>
      </c>
      <c r="AE11" s="183">
        <f>INDEX('SV IV'!$AM$15:$AM$49,COLUMN(AF1),ROW(AF1))</f>
        <v>3.5000000000000003E-2</v>
      </c>
      <c r="AF11" s="183">
        <f>INDEX('SV IV'!$AM$15:$AM$49,COLUMN(AG1),ROW(AG1))</f>
        <v>0.04</v>
      </c>
      <c r="AG11" s="183">
        <f>INDEX('SV IV'!$AM$15:$AM$49,COLUMN(AH1),ROW(AH1))</f>
        <v>0.02</v>
      </c>
      <c r="AH11" s="183">
        <f>INDEX('SV IV'!$AM$15:$AM$49,COLUMN(AI1),ROW(AI1))</f>
        <v>1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0.70380388302421459</v>
      </c>
      <c r="E12" s="177">
        <f t="shared" ref="E12:AH12" si="8">E10+(E9/(E11*E15))</f>
        <v>0.88113728686736437</v>
      </c>
      <c r="F12" s="177">
        <f t="shared" si="8"/>
        <v>0.88113728686736437</v>
      </c>
      <c r="G12" s="177">
        <f t="shared" si="8"/>
        <v>1.0458075476558775</v>
      </c>
      <c r="H12" s="177">
        <f t="shared" si="8"/>
        <v>1.0588568890768539</v>
      </c>
      <c r="I12" s="177">
        <f t="shared" si="8"/>
        <v>1.1696151881746484</v>
      </c>
      <c r="J12" s="177">
        <f t="shared" si="8"/>
        <v>1.1696151881746484</v>
      </c>
      <c r="K12" s="177">
        <f t="shared" si="8"/>
        <v>0.70355503086375193</v>
      </c>
      <c r="L12" s="177">
        <f t="shared" si="8"/>
        <v>1.0522113911309863</v>
      </c>
      <c r="M12" s="177">
        <f t="shared" si="8"/>
        <v>1.0426921643436624</v>
      </c>
      <c r="N12" s="177">
        <f t="shared" si="8"/>
        <v>6.3353822580957813</v>
      </c>
      <c r="O12" s="177">
        <f t="shared" si="8"/>
        <v>1.1696151881746484</v>
      </c>
      <c r="P12" s="177">
        <f t="shared" si="8"/>
        <v>1.0522113911309863</v>
      </c>
      <c r="Q12" s="177">
        <f t="shared" si="8"/>
        <v>4.4962904433279967</v>
      </c>
      <c r="R12" s="177">
        <f t="shared" si="8"/>
        <v>4.3227457373472875</v>
      </c>
      <c r="S12" s="177">
        <f t="shared" si="8"/>
        <v>5.310767302078367</v>
      </c>
      <c r="T12" s="177">
        <f t="shared" si="8"/>
        <v>5.310767302078367</v>
      </c>
      <c r="U12" s="177">
        <f t="shared" si="8"/>
        <v>5.8127460002885112</v>
      </c>
      <c r="V12" s="177">
        <f t="shared" si="8"/>
        <v>5.6177543945890793</v>
      </c>
      <c r="W12" s="177">
        <f t="shared" si="8"/>
        <v>4.7683240900691475</v>
      </c>
      <c r="X12" s="177">
        <f t="shared" si="8"/>
        <v>4.6623781502235966</v>
      </c>
      <c r="Y12" s="177">
        <f t="shared" si="8"/>
        <v>2.8132683467859181</v>
      </c>
      <c r="Z12" s="177">
        <f t="shared" si="8"/>
        <v>5.5643005424739798</v>
      </c>
      <c r="AA12" s="177">
        <f t="shared" si="8"/>
        <v>5.4548537802683157</v>
      </c>
      <c r="AB12" s="177">
        <f t="shared" si="8"/>
        <v>4.1580754765587749</v>
      </c>
      <c r="AC12" s="177">
        <f t="shared" si="8"/>
        <v>3.6260638647805017</v>
      </c>
      <c r="AD12" s="177">
        <f t="shared" si="8"/>
        <v>4.7466840683134608</v>
      </c>
      <c r="AE12" s="177">
        <f t="shared" si="8"/>
        <v>4.0963241287630821</v>
      </c>
      <c r="AF12" s="177">
        <f t="shared" si="8"/>
        <v>5.0225943456984687</v>
      </c>
      <c r="AG12" s="177">
        <f t="shared" si="8"/>
        <v>5.4548537802683157</v>
      </c>
      <c r="AH12" s="177">
        <f t="shared" si="8"/>
        <v>0.74754853780268316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9">0.00000000000003595*293.15/(0.001*E4)</f>
        <v>9.7460927746386409E-11</v>
      </c>
      <c r="F13" s="177">
        <f t="shared" si="9"/>
        <v>9.7460927746386396E-11</v>
      </c>
      <c r="G13" s="177">
        <f t="shared" si="9"/>
        <v>8.6270700480521296E-11</v>
      </c>
      <c r="H13" s="177">
        <f t="shared" si="9"/>
        <v>8.6270700480521296E-11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7.7385486654183641E-11</v>
      </c>
      <c r="N13" s="177">
        <f t="shared" si="9"/>
        <v>7.7385486654183641E-11</v>
      </c>
      <c r="O13" s="177">
        <f t="shared" si="9"/>
        <v>8.6270700480521296E-11</v>
      </c>
      <c r="P13" s="177">
        <f t="shared" si="9"/>
        <v>8.6270700480521296E-11</v>
      </c>
      <c r="Q13" s="177">
        <f t="shared" si="9"/>
        <v>1.3492526373738923E-10</v>
      </c>
      <c r="R13" s="177">
        <f t="shared" si="9"/>
        <v>1.143849447543795E-10</v>
      </c>
      <c r="S13" s="177">
        <f t="shared" si="9"/>
        <v>9.9272254144687259E-11</v>
      </c>
      <c r="T13" s="177">
        <f t="shared" si="9"/>
        <v>9.9272254144687259E-11</v>
      </c>
      <c r="U13" s="177">
        <f t="shared" si="9"/>
        <v>9.9272254144687259E-11</v>
      </c>
      <c r="V13" s="177">
        <f t="shared" si="9"/>
        <v>8.7686939410580254E-11</v>
      </c>
      <c r="W13" s="177">
        <f t="shared" si="9"/>
        <v>8.7686939410580254E-11</v>
      </c>
      <c r="X13" s="177">
        <f t="shared" si="9"/>
        <v>8.7686939410580254E-11</v>
      </c>
      <c r="Y13" s="177">
        <f t="shared" si="9"/>
        <v>9.073077552215163E-11</v>
      </c>
      <c r="Z13" s="177">
        <f t="shared" si="9"/>
        <v>8.9182893289328926E-11</v>
      </c>
      <c r="AA13" s="177">
        <f t="shared" si="9"/>
        <v>8.2228570425392466E-11</v>
      </c>
      <c r="AB13" s="177">
        <f t="shared" si="9"/>
        <v>7.4117325409663123E-11</v>
      </c>
      <c r="AC13" s="177">
        <f t="shared" si="9"/>
        <v>7.4117325409663123E-11</v>
      </c>
      <c r="AD13" s="177">
        <f t="shared" si="9"/>
        <v>6.3031133559411226E-11</v>
      </c>
      <c r="AE13" s="177">
        <f t="shared" si="9"/>
        <v>7.8537145646406527E-11</v>
      </c>
      <c r="AF13" s="177">
        <f t="shared" si="9"/>
        <v>8.9215357200301364E-11</v>
      </c>
      <c r="AG13" s="177">
        <f t="shared" si="9"/>
        <v>7.974652486133497E-11</v>
      </c>
      <c r="AH13" s="177">
        <f t="shared" si="9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0.26771876446332354</v>
      </c>
      <c r="E14" s="181">
        <f t="shared" ref="E14:AH14" si="10">E9*E12+E13</f>
        <v>0.3351743168491933</v>
      </c>
      <c r="F14" s="181">
        <f t="shared" si="10"/>
        <v>0.3351743168491933</v>
      </c>
      <c r="G14" s="181">
        <f t="shared" si="10"/>
        <v>0.39781295779864556</v>
      </c>
      <c r="H14" s="181">
        <f t="shared" si="10"/>
        <v>0.40277677462948891</v>
      </c>
      <c r="I14" s="181">
        <f t="shared" si="10"/>
        <v>0.44490793600238787</v>
      </c>
      <c r="J14" s="181">
        <f t="shared" si="10"/>
        <v>0.44490793600238787</v>
      </c>
      <c r="K14" s="181">
        <f t="shared" si="10"/>
        <v>0.2676241039366149</v>
      </c>
      <c r="L14" s="181">
        <f t="shared" si="10"/>
        <v>0.40024890494711501</v>
      </c>
      <c r="M14" s="181">
        <f t="shared" si="10"/>
        <v>0.39662790242023471</v>
      </c>
      <c r="N14" s="181">
        <f t="shared" si="10"/>
        <v>2.4099053024255093</v>
      </c>
      <c r="O14" s="181">
        <f t="shared" si="10"/>
        <v>0.44490793600238787</v>
      </c>
      <c r="P14" s="181">
        <f t="shared" si="10"/>
        <v>0.40024890494711501</v>
      </c>
      <c r="Q14" s="181">
        <f t="shared" si="10"/>
        <v>1.7103362890663194</v>
      </c>
      <c r="R14" s="181">
        <f t="shared" si="10"/>
        <v>1.6443219129435449</v>
      </c>
      <c r="S14" s="181">
        <f t="shared" si="10"/>
        <v>2.0201537586922873</v>
      </c>
      <c r="T14" s="181">
        <f t="shared" si="10"/>
        <v>2.0201537586922873</v>
      </c>
      <c r="U14" s="181">
        <f t="shared" si="10"/>
        <v>2.2111005835561808</v>
      </c>
      <c r="V14" s="181">
        <f t="shared" si="10"/>
        <v>2.1369280576661529</v>
      </c>
      <c r="W14" s="181">
        <f t="shared" si="10"/>
        <v>1.813814706104468</v>
      </c>
      <c r="X14" s="181">
        <f t="shared" si="10"/>
        <v>1.7735141098981722</v>
      </c>
      <c r="Y14" s="181">
        <f t="shared" si="10"/>
        <v>1.0701343707806681</v>
      </c>
      <c r="Z14" s="181">
        <f t="shared" si="10"/>
        <v>2.1165948376036985</v>
      </c>
      <c r="AA14" s="181">
        <f t="shared" si="10"/>
        <v>2.0749625695158054</v>
      </c>
      <c r="AB14" s="181">
        <f t="shared" si="10"/>
        <v>1.581683271942635</v>
      </c>
      <c r="AC14" s="181">
        <f t="shared" si="10"/>
        <v>1.37931227806979</v>
      </c>
      <c r="AD14" s="181">
        <f t="shared" si="10"/>
        <v>1.8055830949398028</v>
      </c>
      <c r="AE14" s="181">
        <f t="shared" si="10"/>
        <v>1.5581937815868137</v>
      </c>
      <c r="AF14" s="181">
        <f t="shared" si="10"/>
        <v>1.9105361370011058</v>
      </c>
      <c r="AG14" s="181">
        <f t="shared" si="10"/>
        <v>2.0749625695133234</v>
      </c>
      <c r="AH14" s="181">
        <f t="shared" si="10"/>
        <v>0.28435871933507356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IV'!$AL$15:$AL$49,COLUMN(A1),ROW(A1))</f>
        <v>1</v>
      </c>
      <c r="E15" s="182">
        <f>INDEX('SV IV'!$AL$15:$AL$49,COLUMN(D1),ROW(D1))</f>
        <v>1.05</v>
      </c>
      <c r="F15" s="182">
        <f>INDEX('SV IV'!$AL$15:$AL$49,COLUMN(E1),ROW(E1))</f>
        <v>1.05</v>
      </c>
      <c r="G15" s="182">
        <f>INDEX('SV IV'!$AL$15:$AL$49,COLUMN(F1),ROW(F1))</f>
        <v>1.1000000000000001</v>
      </c>
      <c r="H15" s="182">
        <f>INDEX('SV IV'!$AL$15:$AL$49,COLUMN(G1),ROW(G1))</f>
        <v>1.06</v>
      </c>
      <c r="I15" s="182">
        <f>INDEX('SV IV'!$AL$15:$AL$49,COLUMN(H1),ROW(H1))</f>
        <v>1.08</v>
      </c>
      <c r="J15" s="182">
        <f>INDEX('SV IV'!$AL$15:$AL$49,COLUMN(I1),ROW(I1))</f>
        <v>1.08</v>
      </c>
      <c r="K15" s="182">
        <f>INDEX('SV IV'!$AL$15:$AL$49,COLUMN(J1),ROW(J1))</f>
        <v>1.07</v>
      </c>
      <c r="L15" s="182">
        <f>INDEX('SV IV'!$AL$15:$AL$49,COLUMN(K1),ROW(K1))</f>
        <v>1.08</v>
      </c>
      <c r="M15" s="182">
        <f>INDEX('SV IV'!$AL$15:$AL$49,COLUMN(L1),ROW(L1))</f>
        <v>1.1100000000000001</v>
      </c>
      <c r="N15" s="182">
        <f>INDEX('SV IV'!$AL$15:$AL$49,COLUMN(M1),ROW(M1))</f>
        <v>1.35</v>
      </c>
      <c r="O15" s="182">
        <f>INDEX('SV IV'!$AL$15:$AL$49,COLUMN(N1),ROW(N1))</f>
        <v>1.08</v>
      </c>
      <c r="P15" s="182">
        <f>INDEX('SV IV'!$AL$15:$AL$49,COLUMN(O1),ROW(O1))</f>
        <v>1.08</v>
      </c>
      <c r="Q15" s="182">
        <f>INDEX('SV IV'!$AL$15:$AL$49,COLUMN(Q1),ROW(Q1))</f>
        <v>1.67</v>
      </c>
      <c r="R15" s="182">
        <f>INDEX('SV IV'!$AL$15:$AL$49,COLUMN(R1),ROW(R1))</f>
        <v>2.1</v>
      </c>
      <c r="S15" s="182">
        <f>INDEX('SV IV'!$AL$15:$AL$49,COLUMN(S1),ROW(S1))</f>
        <v>3.3</v>
      </c>
      <c r="T15" s="182">
        <f>INDEX('SV IV'!$AL$15:$AL$49,COLUMN(T1),ROW(T1))</f>
        <v>3.3</v>
      </c>
      <c r="U15" s="182">
        <f>INDEX('SV IV'!$AL$15:$AL$49,COLUMN(U1),ROW(U1))</f>
        <v>3.1</v>
      </c>
      <c r="V15" s="182">
        <f>INDEX('SV IV'!$AL$15:$AL$49,COLUMN(V1),ROW(V1))</f>
        <v>4.55</v>
      </c>
      <c r="W15" s="182">
        <f>INDEX('SV IV'!$AL$15:$AL$49,COLUMN(W1),ROW(W1))</f>
        <v>5.5</v>
      </c>
      <c r="X15" s="182">
        <f>INDEX('SV IV'!$AL$15:$AL$49,COLUMN(X1),ROW(X1))</f>
        <v>6</v>
      </c>
      <c r="Y15" s="182">
        <f>INDEX('SV IV'!$AL$15:$AL$49,COLUMN(Y1),ROW(Y1))</f>
        <v>1.8</v>
      </c>
      <c r="Z15" s="182">
        <f>INDEX('SV IV'!$AL$15:$AL$49,COLUMN(Z1),ROW(Z1))</f>
        <v>4.5999999999999996</v>
      </c>
      <c r="AA15" s="182">
        <f>INDEX('SV IV'!$AL$15:$AL$49,COLUMN(AA1),ROW(AA1))</f>
        <v>5</v>
      </c>
      <c r="AB15" s="182">
        <f>INDEX('SV IV'!$AL$15:$AL$49,COLUMN(AB1),ROW(AB1))</f>
        <v>11</v>
      </c>
      <c r="AC15" s="182">
        <f>INDEX('SV IV'!$AL$15:$AL$49,COLUMN(AC1),ROW(AC1))</f>
        <v>13</v>
      </c>
      <c r="AD15" s="182">
        <f>INDEX('SV IV'!$AL$15:$AL$49,COLUMN(AE1),ROW(AE1))</f>
        <v>4.7</v>
      </c>
      <c r="AE15" s="182">
        <f>INDEX('SV IV'!$AL$15:$AL$49,COLUMN(AF1),ROW(AF1))</f>
        <v>3.2</v>
      </c>
      <c r="AF15" s="182">
        <f>INDEX('SV IV'!$AL$15:$AL$49,COLUMN(AG1),ROW(AG1))</f>
        <v>2.2000000000000002</v>
      </c>
      <c r="AG15" s="182">
        <f>INDEX('SV IV'!$AL$15:$AL$49,COLUMN(AH1),ROW(AH1))</f>
        <v>4</v>
      </c>
      <c r="AH15" s="182">
        <f>INDEX('SV IV'!$AL$15:$AL$49,COLUMN(AI1),ROW(AI1))</f>
        <v>8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H18" si="11">D1</f>
        <v>Tracer</v>
      </c>
      <c r="E18" s="186" t="str">
        <f t="shared" si="11"/>
        <v>2MP</v>
      </c>
      <c r="F18" s="186" t="str">
        <f t="shared" si="11"/>
        <v>4MP</v>
      </c>
      <c r="G18" s="186" t="str">
        <f t="shared" si="11"/>
        <v>23DMP</v>
      </c>
      <c r="H18" s="186" t="str">
        <f t="shared" si="11"/>
        <v>24DMP</v>
      </c>
      <c r="I18" s="186" t="str">
        <f t="shared" si="11"/>
        <v>25DMP</v>
      </c>
      <c r="J18" s="186" t="str">
        <f t="shared" si="11"/>
        <v>26DMP</v>
      </c>
      <c r="K18" s="186" t="str">
        <f t="shared" si="11"/>
        <v>34DMP</v>
      </c>
      <c r="L18" s="186" t="str">
        <f t="shared" si="11"/>
        <v>35DMP</v>
      </c>
      <c r="M18" s="186" t="str">
        <f t="shared" si="11"/>
        <v>235TMP</v>
      </c>
      <c r="N18" s="186" t="str">
        <f t="shared" si="11"/>
        <v>246TMP</v>
      </c>
      <c r="O18" s="186" t="str">
        <f t="shared" si="11"/>
        <v>2EP</v>
      </c>
      <c r="P18" s="186" t="str">
        <f t="shared" si="11"/>
        <v>3EP</v>
      </c>
      <c r="Q18" s="226" t="str">
        <f t="shared" si="11"/>
        <v>BEN</v>
      </c>
      <c r="R18" s="226" t="str">
        <f t="shared" si="11"/>
        <v>TOL</v>
      </c>
      <c r="S18" s="226" t="str">
        <f t="shared" si="11"/>
        <v>ETB</v>
      </c>
      <c r="T18" s="226" t="str">
        <f t="shared" si="11"/>
        <v>mpX</v>
      </c>
      <c r="U18" s="226" t="str">
        <f t="shared" si="11"/>
        <v>orX</v>
      </c>
      <c r="V18" s="226" t="str">
        <f t="shared" si="11"/>
        <v>123TMB</v>
      </c>
      <c r="W18" s="226" t="str">
        <f t="shared" si="11"/>
        <v>124TMB</v>
      </c>
      <c r="X18" s="226" t="str">
        <f t="shared" si="11"/>
        <v>135TMB</v>
      </c>
      <c r="Y18" s="231" t="str">
        <f t="shared" si="11"/>
        <v>IDE</v>
      </c>
      <c r="Z18" s="231" t="str">
        <f t="shared" si="11"/>
        <v>IDA</v>
      </c>
      <c r="AA18" s="231" t="str">
        <f t="shared" si="11"/>
        <v>NAP</v>
      </c>
      <c r="AB18" s="231" t="str">
        <f t="shared" si="11"/>
        <v>1MN</v>
      </c>
      <c r="AC18" s="231" t="str">
        <f t="shared" si="11"/>
        <v>2MN</v>
      </c>
      <c r="AD18" s="236" t="str">
        <f t="shared" si="11"/>
        <v>CAR</v>
      </c>
      <c r="AE18" s="236" t="str">
        <f t="shared" si="11"/>
        <v>BTP</v>
      </c>
      <c r="AF18" s="236" t="str">
        <f t="shared" si="11"/>
        <v>BFU</v>
      </c>
      <c r="AG18" s="236" t="str">
        <f t="shared" si="11"/>
        <v>2MB</v>
      </c>
      <c r="AH18" s="236" t="str">
        <f t="shared" si="11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S4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5.3718696158000504E-12</v>
      </c>
      <c r="O22" s="190">
        <f t="shared" si="13"/>
        <v>0</v>
      </c>
      <c r="P22" s="190">
        <f t="shared" si="13"/>
        <v>0</v>
      </c>
      <c r="Q22" s="230">
        <f t="shared" si="13"/>
        <v>1.6653345369377346E-16</v>
      </c>
      <c r="R22" s="230">
        <f t="shared" si="13"/>
        <v>0</v>
      </c>
      <c r="S22" s="230">
        <f t="shared" si="13"/>
        <v>7.6605388699135801E-15</v>
      </c>
      <c r="T22" s="230">
        <f t="shared" si="13"/>
        <v>7.6605388699135801E-15</v>
      </c>
      <c r="U22" s="230">
        <f t="shared" si="13"/>
        <v>1.1141088052113446E-13</v>
      </c>
      <c r="V22" s="230">
        <f t="shared" ref="V22:AK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2.7311486405778854E-14</v>
      </c>
      <c r="W22" s="230">
        <f t="shared" si="14"/>
        <v>1.1102230246251565E-16</v>
      </c>
      <c r="X22" s="230">
        <f t="shared" si="14"/>
        <v>5.5511151231257827E-17</v>
      </c>
      <c r="Y22" s="235">
        <f t="shared" si="14"/>
        <v>0</v>
      </c>
      <c r="Z22" s="235">
        <f t="shared" si="14"/>
        <v>2.0483614804334138E-14</v>
      </c>
      <c r="AA22" s="235">
        <f t="shared" si="14"/>
        <v>1.0547118733938987E-14</v>
      </c>
      <c r="AB22" s="235">
        <f t="shared" si="14"/>
        <v>0</v>
      </c>
      <c r="AC22" s="235">
        <f t="shared" si="14"/>
        <v>0</v>
      </c>
      <c r="AD22" s="240">
        <f t="shared" si="14"/>
        <v>1.1102230246251565E-16</v>
      </c>
      <c r="AE22" s="240">
        <f t="shared" si="14"/>
        <v>0</v>
      </c>
      <c r="AF22" s="240">
        <f t="shared" si="14"/>
        <v>2.886579864025407E-15</v>
      </c>
      <c r="AG22" s="240">
        <f t="shared" si="14"/>
        <v>1.3267165144270621E-14</v>
      </c>
      <c r="AH22" s="240">
        <f t="shared" si="14"/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3.1120559893516027E-6</v>
      </c>
      <c r="O23" s="190">
        <f t="shared" si="13"/>
        <v>0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1.9616328728044863E-8</v>
      </c>
      <c r="R23" s="230">
        <f t="shared" si="13"/>
        <v>5.3736383676117327E-9</v>
      </c>
      <c r="S23" s="230">
        <f t="shared" si="13"/>
        <v>5.6103946100005693E-8</v>
      </c>
      <c r="T23" s="230">
        <f t="shared" si="13"/>
        <v>5.6103946100005693E-8</v>
      </c>
      <c r="U23" s="230">
        <f t="shared" si="13"/>
        <v>2.1444193071262774E-7</v>
      </c>
      <c r="V23" s="230">
        <f t="shared" si="14"/>
        <v>8.602334761187437E-8</v>
      </c>
      <c r="W23" s="230">
        <f t="shared" si="14"/>
        <v>5.7263112585026477E-9</v>
      </c>
      <c r="X23" s="230">
        <f t="shared" si="14"/>
        <v>3.6073020126536903E-9</v>
      </c>
      <c r="Y23" s="235">
        <f t="shared" si="14"/>
        <v>1.3146150834586479E-12</v>
      </c>
      <c r="Z23" s="235">
        <f t="shared" si="14"/>
        <v>7.4303739772130228E-8</v>
      </c>
      <c r="AA23" s="235">
        <f t="shared" si="14"/>
        <v>5.1528662392552604E-8</v>
      </c>
      <c r="AB23" s="235">
        <f t="shared" si="14"/>
        <v>2.8387348027791859E-10</v>
      </c>
      <c r="AC23" s="235">
        <f t="shared" si="14"/>
        <v>1.439165453476221E-11</v>
      </c>
      <c r="AD23" s="240">
        <f t="shared" si="14"/>
        <v>6.2423496371977194E-9</v>
      </c>
      <c r="AE23" s="240">
        <f t="shared" si="14"/>
        <v>8.0896273013664199E-10</v>
      </c>
      <c r="AF23" s="240">
        <f t="shared" si="14"/>
        <v>5.0759516201370751E-8</v>
      </c>
      <c r="AG23" s="240">
        <f t="shared" si="14"/>
        <v>6.4770060481667002E-8</v>
      </c>
      <c r="AH23" s="240">
        <f t="shared" si="14"/>
        <v>0</v>
      </c>
    </row>
    <row r="24" spans="1:34">
      <c r="B24" s="218">
        <v>30</v>
      </c>
      <c r="C24" s="220" t="s">
        <v>16</v>
      </c>
      <c r="D24" s="224">
        <f t="shared" si="12"/>
        <v>0</v>
      </c>
      <c r="E24" s="190">
        <f t="shared" si="12"/>
        <v>0</v>
      </c>
      <c r="F24" s="190">
        <f t="shared" si="12"/>
        <v>0</v>
      </c>
      <c r="G24" s="190">
        <f t="shared" si="12"/>
        <v>2.7755575615628914E-16</v>
      </c>
      <c r="H24" s="190">
        <f t="shared" si="12"/>
        <v>7.2164496600635165E-16</v>
      </c>
      <c r="I24" s="190">
        <f t="shared" si="12"/>
        <v>1.1546319456101626E-14</v>
      </c>
      <c r="J24" s="190">
        <f t="shared" si="12"/>
        <v>1.1546319456101626E-14</v>
      </c>
      <c r="K24" s="190">
        <f t="shared" si="12"/>
        <v>0</v>
      </c>
      <c r="L24" s="190">
        <f t="shared" si="12"/>
        <v>4.4408920985006262E-16</v>
      </c>
      <c r="M24" s="190">
        <f t="shared" si="12"/>
        <v>2.2204460492503131E-16</v>
      </c>
      <c r="N24" s="190">
        <f t="shared" si="12"/>
        <v>2.7502273267893113E-4</v>
      </c>
      <c r="O24" s="190">
        <f t="shared" si="12"/>
        <v>1.1546319456101626E-14</v>
      </c>
      <c r="P24" s="190">
        <f t="shared" si="12"/>
        <v>4.4408920985006262E-16</v>
      </c>
      <c r="Q24" s="230">
        <f t="shared" si="12"/>
        <v>1.0166465048699891E-5</v>
      </c>
      <c r="R24" s="230">
        <f t="shared" si="13"/>
        <v>3.6156153107036459E-6</v>
      </c>
      <c r="S24" s="230">
        <f t="shared" si="13"/>
        <v>1.1818745914604634E-5</v>
      </c>
      <c r="T24" s="230">
        <f t="shared" si="13"/>
        <v>1.1818745914604634E-5</v>
      </c>
      <c r="U24" s="230">
        <f t="shared" si="13"/>
        <v>2.8926218385960659E-5</v>
      </c>
      <c r="V24" s="230">
        <f t="shared" si="14"/>
        <v>1.36916709951862E-5</v>
      </c>
      <c r="W24" s="230">
        <f t="shared" si="14"/>
        <v>2.1740974712747274E-6</v>
      </c>
      <c r="X24" s="230">
        <f t="shared" si="14"/>
        <v>1.5606720182859133E-6</v>
      </c>
      <c r="Y24" s="235">
        <f t="shared" si="14"/>
        <v>2.5373249556981392E-8</v>
      </c>
      <c r="Z24" s="235">
        <f t="shared" si="14"/>
        <v>1.2394111514490991E-5</v>
      </c>
      <c r="AA24" s="235">
        <f t="shared" si="14"/>
        <v>9.4885334614436267E-6</v>
      </c>
      <c r="AB24" s="235">
        <f t="shared" si="14"/>
        <v>2.5031129502472998E-7</v>
      </c>
      <c r="AC24" s="235">
        <f t="shared" si="14"/>
        <v>3.3373712682305274E-8</v>
      </c>
      <c r="AD24" s="240">
        <f t="shared" si="14"/>
        <v>2.4324142139930949E-6</v>
      </c>
      <c r="AE24" s="240">
        <f t="shared" si="14"/>
        <v>7.8430459360401272E-7</v>
      </c>
      <c r="AF24" s="240">
        <f t="shared" si="14"/>
        <v>1.4225552031010834E-5</v>
      </c>
      <c r="AG24" s="240">
        <f t="shared" si="14"/>
        <v>1.192259819432495E-5</v>
      </c>
      <c r="AH24" s="240">
        <f t="shared" si="14"/>
        <v>0</v>
      </c>
    </row>
    <row r="25" spans="1:34">
      <c r="B25" s="218">
        <v>40</v>
      </c>
      <c r="C25" s="220" t="s">
        <v>16</v>
      </c>
      <c r="D25" s="224">
        <f t="shared" si="12"/>
        <v>2.819966482547897E-14</v>
      </c>
      <c r="E25" s="190">
        <f t="shared" si="12"/>
        <v>3.5066949344297882E-12</v>
      </c>
      <c r="F25" s="190">
        <f t="shared" si="12"/>
        <v>3.5066949344297882E-12</v>
      </c>
      <c r="G25" s="190">
        <f t="shared" si="12"/>
        <v>7.2209682677737419E-11</v>
      </c>
      <c r="H25" s="190">
        <f t="shared" si="12"/>
        <v>1.6975004735186872E-10</v>
      </c>
      <c r="I25" s="190">
        <f t="shared" si="12"/>
        <v>8.7526325076581191E-10</v>
      </c>
      <c r="J25" s="190">
        <f t="shared" si="12"/>
        <v>8.7526325076581191E-10</v>
      </c>
      <c r="K25" s="190">
        <f t="shared" si="12"/>
        <v>5.2735593669694936E-15</v>
      </c>
      <c r="L25" s="190">
        <f t="shared" si="12"/>
        <v>1.1024176016505294E-10</v>
      </c>
      <c r="M25" s="190">
        <f t="shared" si="12"/>
        <v>5.8625215793028929E-11</v>
      </c>
      <c r="N25" s="190">
        <f t="shared" si="12"/>
        <v>2.6411729977940386E-3</v>
      </c>
      <c r="O25" s="190">
        <f t="shared" si="12"/>
        <v>8.7526325076581191E-10</v>
      </c>
      <c r="P25" s="190">
        <f t="shared" si="12"/>
        <v>1.1024176016505294E-10</v>
      </c>
      <c r="Q25" s="230">
        <f t="shared" si="12"/>
        <v>2.3651300805543896E-4</v>
      </c>
      <c r="R25" s="230">
        <f t="shared" si="13"/>
        <v>9.6609218991294821E-5</v>
      </c>
      <c r="S25" s="230">
        <f t="shared" si="13"/>
        <v>1.7822518918991784E-4</v>
      </c>
      <c r="T25" s="230">
        <f t="shared" si="13"/>
        <v>1.7822518918991784E-4</v>
      </c>
      <c r="U25" s="230">
        <f t="shared" si="13"/>
        <v>3.489829668179012E-4</v>
      </c>
      <c r="V25" s="230">
        <f t="shared" si="14"/>
        <v>1.7962140292876461E-4</v>
      </c>
      <c r="W25" s="230">
        <f t="shared" si="14"/>
        <v>4.4070984845490109E-5</v>
      </c>
      <c r="X25" s="230">
        <f t="shared" si="14"/>
        <v>3.3773447502549736E-5</v>
      </c>
      <c r="Y25" s="235">
        <f t="shared" si="14"/>
        <v>3.5562508591824304E-6</v>
      </c>
      <c r="Z25" s="235">
        <f t="shared" si="14"/>
        <v>1.6646047854529389E-4</v>
      </c>
      <c r="AA25" s="235">
        <f t="shared" si="14"/>
        <v>1.3390678988134397E-4</v>
      </c>
      <c r="AB25" s="235">
        <f t="shared" si="14"/>
        <v>7.7322512744282257E-6</v>
      </c>
      <c r="AC25" s="235">
        <f t="shared" si="14"/>
        <v>1.6723251218264681E-6</v>
      </c>
      <c r="AD25" s="240">
        <f t="shared" si="14"/>
        <v>4.9945144622975945E-5</v>
      </c>
      <c r="AE25" s="240">
        <f t="shared" si="14"/>
        <v>2.5343440812897192E-5</v>
      </c>
      <c r="AF25" s="240">
        <f t="shared" si="14"/>
        <v>2.4614903526121163E-4</v>
      </c>
      <c r="AG25" s="240">
        <f t="shared" si="14"/>
        <v>1.6818660309131372E-4</v>
      </c>
      <c r="AH25" s="240">
        <f t="shared" si="14"/>
        <v>0</v>
      </c>
    </row>
    <row r="26" spans="1:34">
      <c r="B26" s="218">
        <v>50</v>
      </c>
      <c r="C26" s="220" t="s">
        <v>16</v>
      </c>
      <c r="D26" s="224">
        <f t="shared" si="12"/>
        <v>1.065032284586209E-9</v>
      </c>
      <c r="E26" s="190">
        <f t="shared" si="12"/>
        <v>1.8180108696252972E-8</v>
      </c>
      <c r="F26" s="190">
        <f t="shared" si="12"/>
        <v>1.8180108696252972E-8</v>
      </c>
      <c r="G26" s="190">
        <f t="shared" si="12"/>
        <v>1.0740490835603465E-7</v>
      </c>
      <c r="H26" s="190">
        <f t="shared" si="12"/>
        <v>2.19545466806359E-7</v>
      </c>
      <c r="I26" s="190">
        <f t="shared" si="12"/>
        <v>5.992565815793327E-7</v>
      </c>
      <c r="J26" s="190">
        <f t="shared" si="12"/>
        <v>5.992565815793327E-7</v>
      </c>
      <c r="K26" s="190">
        <f t="shared" si="12"/>
        <v>2.3449825414800779E-10</v>
      </c>
      <c r="L26" s="190">
        <f t="shared" si="12"/>
        <v>1.5307109696438559E-7</v>
      </c>
      <c r="M26" s="190">
        <f t="shared" si="12"/>
        <v>9.0180247824811488E-8</v>
      </c>
      <c r="N26" s="190">
        <f t="shared" si="12"/>
        <v>1.0352763910176921E-2</v>
      </c>
      <c r="O26" s="190">
        <f t="shared" si="12"/>
        <v>5.992565815793327E-7</v>
      </c>
      <c r="P26" s="190">
        <f t="shared" si="12"/>
        <v>1.5307109696438559E-7</v>
      </c>
      <c r="Q26" s="230">
        <f t="shared" si="12"/>
        <v>1.5766908926402312E-3</v>
      </c>
      <c r="R26" s="230">
        <f t="shared" si="13"/>
        <v>7.0421627040373469E-4</v>
      </c>
      <c r="S26" s="230">
        <f t="shared" si="13"/>
        <v>9.2800995681568976E-4</v>
      </c>
      <c r="T26" s="230">
        <f t="shared" si="13"/>
        <v>9.2800995681568976E-4</v>
      </c>
      <c r="U26" s="230">
        <f t="shared" si="13"/>
        <v>1.5892558920392876E-3</v>
      </c>
      <c r="V26" s="230">
        <f t="shared" si="14"/>
        <v>8.6092700325834937E-4</v>
      </c>
      <c r="W26" s="230">
        <f t="shared" si="14"/>
        <v>2.7433698085654878E-4</v>
      </c>
      <c r="X26" s="230">
        <f t="shared" si="14"/>
        <v>2.1865756490163643E-4</v>
      </c>
      <c r="Y26" s="235">
        <f t="shared" si="14"/>
        <v>6.893563259724457E-5</v>
      </c>
      <c r="Z26" s="235">
        <f t="shared" si="14"/>
        <v>8.0917887246145792E-4</v>
      </c>
      <c r="AA26" s="235">
        <f t="shared" si="14"/>
        <v>6.706112678829812E-4</v>
      </c>
      <c r="AB26" s="235">
        <f t="shared" si="14"/>
        <v>6.1972893966755205E-5</v>
      </c>
      <c r="AC26" s="235">
        <f t="shared" si="14"/>
        <v>1.7920788198066973E-5</v>
      </c>
      <c r="AD26" s="240">
        <f t="shared" si="14"/>
        <v>3.1326878716148032E-4</v>
      </c>
      <c r="AE26" s="240">
        <f t="shared" si="14"/>
        <v>2.0826615703711807E-4</v>
      </c>
      <c r="AF26" s="240">
        <f t="shared" si="14"/>
        <v>1.3861933877787336E-3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8.418825322210054E-4</v>
      </c>
      <c r="AH26" s="240">
        <f t="shared" si="14"/>
        <v>0</v>
      </c>
    </row>
    <row r="27" spans="1:34">
      <c r="B27" s="218">
        <v>60</v>
      </c>
      <c r="C27" s="220" t="s">
        <v>16</v>
      </c>
      <c r="D27" s="224">
        <f t="shared" si="12"/>
        <v>8.1435536558593913E-7</v>
      </c>
      <c r="E27" s="190">
        <f t="shared" si="12"/>
        <v>4.1641479505138967E-6</v>
      </c>
      <c r="F27" s="190">
        <f t="shared" si="12"/>
        <v>4.1641479505138967E-6</v>
      </c>
      <c r="G27" s="190">
        <f t="shared" si="12"/>
        <v>1.1494538406986443E-5</v>
      </c>
      <c r="H27" s="190">
        <f t="shared" si="12"/>
        <v>2.1117727112773821E-5</v>
      </c>
      <c r="I27" s="190">
        <f t="shared" si="12"/>
        <v>3.8951609133197618E-5</v>
      </c>
      <c r="J27" s="190">
        <f t="shared" si="12"/>
        <v>3.8951609133197618E-5</v>
      </c>
      <c r="K27" s="190">
        <f t="shared" si="12"/>
        <v>2.1064070715448577E-7</v>
      </c>
      <c r="L27" s="190">
        <f t="shared" si="12"/>
        <v>1.5544276080969865E-5</v>
      </c>
      <c r="M27" s="190">
        <f t="shared" si="12"/>
        <v>9.9014499609917389E-6</v>
      </c>
      <c r="N27" s="190">
        <f t="shared" si="12"/>
        <v>2.5823637792565687E-2</v>
      </c>
      <c r="O27" s="190">
        <f t="shared" si="12"/>
        <v>3.8951609133197618E-5</v>
      </c>
      <c r="P27" s="190">
        <f t="shared" si="12"/>
        <v>1.5544276080969865E-5</v>
      </c>
      <c r="Q27" s="230">
        <f t="shared" si="12"/>
        <v>5.6040127850206511E-3</v>
      </c>
      <c r="R27" s="230">
        <f t="shared" si="13"/>
        <v>2.6700317296741716E-3</v>
      </c>
      <c r="S27" s="230">
        <f t="shared" si="13"/>
        <v>2.8274942950407005E-3</v>
      </c>
      <c r="T27" s="230">
        <f t="shared" si="13"/>
        <v>2.8274942950407005E-3</v>
      </c>
      <c r="U27" s="230">
        <f t="shared" si="13"/>
        <v>4.4279132175815139E-3</v>
      </c>
      <c r="V27" s="230">
        <f t="shared" si="14"/>
        <v>2.4837991686709193E-3</v>
      </c>
      <c r="W27" s="230">
        <f t="shared" si="14"/>
        <v>9.4237942550895459E-4</v>
      </c>
      <c r="X27" s="230">
        <f t="shared" si="14"/>
        <v>7.7107809763671264E-4</v>
      </c>
      <c r="Y27" s="235">
        <f t="shared" si="14"/>
        <v>4.9502572701137781E-4</v>
      </c>
      <c r="Z27" s="235">
        <f t="shared" si="14"/>
        <v>2.3565945642807229E-3</v>
      </c>
      <c r="AA27" s="235">
        <f t="shared" si="14"/>
        <v>1.9923295804383234E-3</v>
      </c>
      <c r="AB27" s="235">
        <f t="shared" si="14"/>
        <v>2.5195504895669796E-4</v>
      </c>
      <c r="AC27" s="235">
        <f t="shared" si="14"/>
        <v>8.84374665827692E-5</v>
      </c>
      <c r="AD27" s="240">
        <f t="shared" si="14"/>
        <v>1.0814341158318364E-3</v>
      </c>
      <c r="AE27" s="240">
        <f t="shared" si="14"/>
        <v>8.5945083605315498E-4</v>
      </c>
      <c r="AF27" s="240">
        <f t="shared" si="14"/>
        <v>4.4348647635697458E-3</v>
      </c>
      <c r="AG27" s="240">
        <f t="shared" si="14"/>
        <v>2.4998382353252357E-3</v>
      </c>
      <c r="AH27" s="240">
        <f t="shared" si="14"/>
        <v>3.3306690738754696E-16</v>
      </c>
    </row>
    <row r="28" spans="1:34">
      <c r="B28" s="218">
        <v>70</v>
      </c>
      <c r="C28" s="220" t="s">
        <v>16</v>
      </c>
      <c r="D28" s="224">
        <f t="shared" si="12"/>
        <v>6.7336708109655405E-5</v>
      </c>
      <c r="E28" s="190">
        <f t="shared" si="12"/>
        <v>1.6087932715830311E-4</v>
      </c>
      <c r="F28" s="190">
        <f t="shared" si="12"/>
        <v>1.6087932715830311E-4</v>
      </c>
      <c r="G28" s="190">
        <f t="shared" si="12"/>
        <v>2.7386405895601929E-4</v>
      </c>
      <c r="H28" s="190">
        <f t="shared" si="12"/>
        <v>4.6108939250721903E-4</v>
      </c>
      <c r="I28" s="190">
        <f t="shared" si="12"/>
        <v>6.6041110842268713E-4</v>
      </c>
      <c r="J28" s="190">
        <f t="shared" si="12"/>
        <v>6.6041110842268713E-4</v>
      </c>
      <c r="K28" s="190">
        <f t="shared" si="12"/>
        <v>2.0390280908944014E-5</v>
      </c>
      <c r="L28" s="190">
        <f t="shared" si="12"/>
        <v>3.5480128706205649E-4</v>
      </c>
      <c r="M28" s="190">
        <f t="shared" si="12"/>
        <v>2.4089270674942934E-4</v>
      </c>
      <c r="N28" s="190">
        <f t="shared" si="12"/>
        <v>4.9645361323012997E-2</v>
      </c>
      <c r="O28" s="190">
        <f t="shared" si="12"/>
        <v>6.6041110842268713E-4</v>
      </c>
      <c r="P28" s="190">
        <f t="shared" si="12"/>
        <v>3.5480128706205649E-4</v>
      </c>
      <c r="Q28" s="230">
        <f t="shared" si="12"/>
        <v>1.3874567701437746E-2</v>
      </c>
      <c r="R28" s="230">
        <f t="shared" si="13"/>
        <v>6.9519375707558506E-3</v>
      </c>
      <c r="S28" s="230">
        <f t="shared" si="13"/>
        <v>6.3274715804822476E-3</v>
      </c>
      <c r="T28" s="230">
        <f t="shared" si="13"/>
        <v>6.3274715804822476E-3</v>
      </c>
      <c r="U28" s="230">
        <f t="shared" si="13"/>
        <v>9.2948862788778119E-3</v>
      </c>
      <c r="V28" s="230">
        <f t="shared" si="14"/>
        <v>5.3489941031887311E-3</v>
      </c>
      <c r="W28" s="230">
        <f t="shared" si="14"/>
        <v>2.2993561085611347E-3</v>
      </c>
      <c r="X28" s="230">
        <f t="shared" si="14"/>
        <v>1.9170566420431687E-3</v>
      </c>
      <c r="Y28" s="235">
        <f t="shared" si="14"/>
        <v>2.01127986389249E-3</v>
      </c>
      <c r="Z28" s="235">
        <f t="shared" si="14"/>
        <v>5.1093721926487867E-3</v>
      </c>
      <c r="AA28" s="235">
        <f t="shared" si="14"/>
        <v>4.3817396772015127E-3</v>
      </c>
      <c r="AB28" s="235">
        <f t="shared" si="14"/>
        <v>6.9340263295730731E-4</v>
      </c>
      <c r="AC28" s="235">
        <f t="shared" si="14"/>
        <v>2.7955101209725663E-4</v>
      </c>
      <c r="AD28" s="240">
        <f t="shared" si="14"/>
        <v>2.6476479344706982E-3</v>
      </c>
      <c r="AE28" s="240">
        <f t="shared" si="14"/>
        <v>2.3869557457724682E-3</v>
      </c>
      <c r="AF28" s="240">
        <f t="shared" si="14"/>
        <v>1.0246909088531209E-2</v>
      </c>
      <c r="AG28" s="240">
        <f t="shared" si="14"/>
        <v>5.4947546925998014E-3</v>
      </c>
      <c r="AH28" s="240">
        <f t="shared" si="14"/>
        <v>6.9666494795228573E-14</v>
      </c>
    </row>
    <row r="29" spans="1:34">
      <c r="B29" s="218">
        <v>80</v>
      </c>
      <c r="C29" s="220" t="s">
        <v>16</v>
      </c>
      <c r="D29" s="224">
        <f t="shared" si="12"/>
        <v>1.3949934473990175E-3</v>
      </c>
      <c r="E29" s="190">
        <f t="shared" si="12"/>
        <v>2.051722725955385E-3</v>
      </c>
      <c r="F29" s="190">
        <f t="shared" si="12"/>
        <v>2.051722725955385E-3</v>
      </c>
      <c r="G29" s="190">
        <f t="shared" si="12"/>
        <v>2.5583892940587716E-3</v>
      </c>
      <c r="H29" s="190">
        <f t="shared" si="12"/>
        <v>3.9979702990691757E-3</v>
      </c>
      <c r="I29" s="190">
        <f t="shared" si="12"/>
        <v>4.8470826846266912E-3</v>
      </c>
      <c r="J29" s="190">
        <f t="shared" si="12"/>
        <v>4.8470826846266912E-3</v>
      </c>
      <c r="K29" s="190">
        <f t="shared" si="12"/>
        <v>4.9256352366322531E-4</v>
      </c>
      <c r="L29" s="190">
        <f t="shared" si="12"/>
        <v>3.195286641803408E-3</v>
      </c>
      <c r="M29" s="190">
        <f t="shared" si="12"/>
        <v>2.290898962814869E-3</v>
      </c>
      <c r="N29" s="190">
        <f t="shared" si="12"/>
        <v>8.1003796707306272E-2</v>
      </c>
      <c r="O29" s="190">
        <f t="shared" si="12"/>
        <v>4.8470826846266912E-3</v>
      </c>
      <c r="P29" s="190">
        <f t="shared" si="12"/>
        <v>3.195286641803408E-3</v>
      </c>
      <c r="Q29" s="230">
        <f t="shared" si="12"/>
        <v>2.7367029199453607E-2</v>
      </c>
      <c r="R29" s="230">
        <f t="shared" si="13"/>
        <v>1.4291191678177717E-2</v>
      </c>
      <c r="S29" s="230">
        <f t="shared" si="13"/>
        <v>1.1658936474152006E-2</v>
      </c>
      <c r="T29" s="230">
        <f t="shared" si="13"/>
        <v>1.1658936474152006E-2</v>
      </c>
      <c r="U29" s="230">
        <f t="shared" si="13"/>
        <v>1.6323163683871322E-2</v>
      </c>
      <c r="V29" s="230">
        <f t="shared" si="14"/>
        <v>9.5813623126551617E-3</v>
      </c>
      <c r="W29" s="230">
        <f t="shared" si="14"/>
        <v>4.5238001080603052E-3</v>
      </c>
      <c r="X29" s="230">
        <f t="shared" si="14"/>
        <v>3.8253069573892513E-3</v>
      </c>
      <c r="Y29" s="235">
        <f t="shared" si="14"/>
        <v>5.7175649871802356E-3</v>
      </c>
      <c r="Z29" s="235">
        <f t="shared" si="14"/>
        <v>9.1986163046260949E-3</v>
      </c>
      <c r="AA29" s="235">
        <f t="shared" si="14"/>
        <v>7.973989190951325E-3</v>
      </c>
      <c r="AB29" s="235">
        <f t="shared" si="14"/>
        <v>1.4931704231572751E-3</v>
      </c>
      <c r="AC29" s="235">
        <f t="shared" si="14"/>
        <v>6.6795347863957133E-4</v>
      </c>
      <c r="AD29" s="240">
        <f t="shared" si="14"/>
        <v>5.2218004120540007E-3</v>
      </c>
      <c r="AE29" s="240">
        <f t="shared" si="14"/>
        <v>5.1682088029851867E-3</v>
      </c>
      <c r="AF29" s="240">
        <f t="shared" si="14"/>
        <v>1.9290315647220831E-2</v>
      </c>
      <c r="AG29" s="240">
        <f t="shared" si="14"/>
        <v>9.9933610147443491E-3</v>
      </c>
      <c r="AH29" s="240">
        <f t="shared" si="14"/>
        <v>3.7245206918612439E-12</v>
      </c>
    </row>
    <row r="30" spans="1:34">
      <c r="B30" s="218">
        <v>90</v>
      </c>
      <c r="C30" s="220" t="s">
        <v>16</v>
      </c>
      <c r="D30" s="224">
        <f t="shared" si="12"/>
        <v>1.1573073266730015E-2</v>
      </c>
      <c r="E30" s="190">
        <f t="shared" si="12"/>
        <v>1.2560203565247121E-2</v>
      </c>
      <c r="F30" s="190">
        <f t="shared" si="12"/>
        <v>1.2560203565247121E-2</v>
      </c>
      <c r="G30" s="190">
        <f t="shared" si="12"/>
        <v>1.2846509478664447E-2</v>
      </c>
      <c r="H30" s="190">
        <f t="shared" si="12"/>
        <v>1.8804065132299427E-2</v>
      </c>
      <c r="I30" s="190">
        <f t="shared" si="12"/>
        <v>2.0425207153875965E-2</v>
      </c>
      <c r="J30" s="190">
        <f t="shared" si="12"/>
        <v>2.0425207153875965E-2</v>
      </c>
      <c r="K30" s="190">
        <f t="shared" si="12"/>
        <v>4.7418754480257333E-3</v>
      </c>
      <c r="L30" s="190">
        <f t="shared" si="12"/>
        <v>1.5537156381906394E-2</v>
      </c>
      <c r="M30" s="190">
        <f t="shared" si="12"/>
        <v>1.1684900419970001E-2</v>
      </c>
      <c r="N30" s="190">
        <f t="shared" si="12"/>
        <v>0.11838659265195976</v>
      </c>
      <c r="O30" s="190">
        <f t="shared" si="12"/>
        <v>2.0425207153875965E-2</v>
      </c>
      <c r="P30" s="190">
        <f t="shared" si="12"/>
        <v>1.5537156381906394E-2</v>
      </c>
      <c r="Q30" s="230">
        <f t="shared" si="12"/>
        <v>4.635224191492248E-2</v>
      </c>
      <c r="R30" s="230">
        <f t="shared" si="13"/>
        <v>2.5073456999260002E-2</v>
      </c>
      <c r="S30" s="230">
        <f t="shared" si="13"/>
        <v>1.8853858043276443E-2</v>
      </c>
      <c r="T30" s="230">
        <f t="shared" si="13"/>
        <v>1.8853858043276443E-2</v>
      </c>
      <c r="U30" s="230">
        <f t="shared" si="13"/>
        <v>2.5426635023965638E-2</v>
      </c>
      <c r="V30" s="230">
        <f t="shared" si="14"/>
        <v>1.5164690761679089E-2</v>
      </c>
      <c r="W30" s="230">
        <f t="shared" si="14"/>
        <v>7.7030101740632184E-3</v>
      </c>
      <c r="X30" s="230">
        <f t="shared" si="14"/>
        <v>6.5858247802198502E-3</v>
      </c>
      <c r="Y30" s="235">
        <f t="shared" si="14"/>
        <v>1.2800687860233972E-2</v>
      </c>
      <c r="Z30" s="235">
        <f t="shared" si="14"/>
        <v>1.4616508600395595E-2</v>
      </c>
      <c r="AA30" s="235">
        <f t="shared" si="14"/>
        <v>1.277769604561324E-2</v>
      </c>
      <c r="AB30" s="235">
        <f t="shared" si="14"/>
        <v>2.7276872694264598E-3</v>
      </c>
      <c r="AC30" s="235">
        <f t="shared" si="14"/>
        <v>1.3230884965441116E-3</v>
      </c>
      <c r="AD30" s="240">
        <f t="shared" si="14"/>
        <v>8.9075823250424624E-3</v>
      </c>
      <c r="AE30" s="240">
        <f t="shared" si="14"/>
        <v>9.4695028064873399E-3</v>
      </c>
      <c r="AF30" s="240">
        <f t="shared" si="14"/>
        <v>3.1649359075663852E-2</v>
      </c>
      <c r="AG30" s="240">
        <f t="shared" si="14"/>
        <v>1.6003233740956468E-2</v>
      </c>
      <c r="AH30" s="240">
        <f t="shared" si="14"/>
        <v>8.2609641349762355E-11</v>
      </c>
    </row>
    <row r="31" spans="1:34">
      <c r="B31" s="218">
        <v>100</v>
      </c>
      <c r="C31" s="220" t="s">
        <v>16</v>
      </c>
      <c r="D31" s="224">
        <f t="shared" si="12"/>
        <v>5.106342035941968E-2</v>
      </c>
      <c r="E31" s="190">
        <f t="shared" si="12"/>
        <v>4.6270249237359007E-2</v>
      </c>
      <c r="F31" s="190">
        <f t="shared" si="12"/>
        <v>4.6270249237359007E-2</v>
      </c>
      <c r="G31" s="190">
        <f t="shared" si="12"/>
        <v>4.1935325024331727E-2</v>
      </c>
      <c r="H31" s="190">
        <f t="shared" si="12"/>
        <v>5.7908184578839339E-2</v>
      </c>
      <c r="I31" s="190">
        <f t="shared" si="12"/>
        <v>5.8590309710322364E-2</v>
      </c>
      <c r="J31" s="190">
        <f t="shared" si="12"/>
        <v>5.8590309710322364E-2</v>
      </c>
      <c r="K31" s="190">
        <f t="shared" si="12"/>
        <v>2.4130501989788278E-2</v>
      </c>
      <c r="L31" s="190">
        <f t="shared" si="12"/>
        <v>4.9286351031934406E-2</v>
      </c>
      <c r="M31" s="190">
        <f t="shared" si="12"/>
        <v>3.8679847239732008E-2</v>
      </c>
      <c r="N31" s="190">
        <f t="shared" si="12"/>
        <v>0.16010316215613685</v>
      </c>
      <c r="O31" s="190">
        <f t="shared" si="12"/>
        <v>5.8590309710322364E-2</v>
      </c>
      <c r="P31" s="190">
        <f t="shared" si="12"/>
        <v>4.9286351031934406E-2</v>
      </c>
      <c r="Q31" s="230">
        <f t="shared" si="12"/>
        <v>7.0528506521647771E-2</v>
      </c>
      <c r="R31" s="230">
        <f t="shared" si="13"/>
        <v>3.9347441941435413E-2</v>
      </c>
      <c r="S31" s="230">
        <f t="shared" si="13"/>
        <v>2.7807876595966237E-2</v>
      </c>
      <c r="T31" s="230">
        <f t="shared" si="13"/>
        <v>2.7807876595966237E-2</v>
      </c>
      <c r="U31" s="230">
        <f t="shared" si="13"/>
        <v>3.6393957954243605E-2</v>
      </c>
      <c r="V31" s="230">
        <f t="shared" si="14"/>
        <v>2.1995178644018176E-2</v>
      </c>
      <c r="W31" s="230">
        <f t="shared" si="14"/>
        <v>1.1847023995378849E-2</v>
      </c>
      <c r="X31" s="230">
        <f t="shared" si="14"/>
        <v>1.0218873217215541E-2</v>
      </c>
      <c r="Y31" s="235">
        <f t="shared" si="14"/>
        <v>2.4236096195992041E-2</v>
      </c>
      <c r="Z31" s="235">
        <f t="shared" si="14"/>
        <v>2.1267322707775482E-2</v>
      </c>
      <c r="AA31" s="235">
        <f t="shared" si="14"/>
        <v>1.8718252224799559E-2</v>
      </c>
      <c r="AB31" s="235">
        <f t="shared" si="14"/>
        <v>4.4379913093623435E-3</v>
      </c>
      <c r="AC31" s="235">
        <f t="shared" si="14"/>
        <v>2.296854071326293E-3</v>
      </c>
      <c r="AD31" s="240">
        <f t="shared" si="14"/>
        <v>1.3718067640949461E-2</v>
      </c>
      <c r="AE31" s="240">
        <f t="shared" si="14"/>
        <v>1.5426390852273819E-2</v>
      </c>
      <c r="AF31" s="240">
        <f t="shared" si="14"/>
        <v>4.7130690141878144E-2</v>
      </c>
      <c r="AG31" s="240">
        <f t="shared" si="14"/>
        <v>2.3427522471410223E-2</v>
      </c>
      <c r="AH31" s="240">
        <f t="shared" si="14"/>
        <v>9.8890085009628592E-10</v>
      </c>
    </row>
    <row r="32" spans="1:34">
      <c r="B32" s="218">
        <v>110</v>
      </c>
      <c r="C32" s="220" t="s">
        <v>16</v>
      </c>
      <c r="D32" s="224">
        <f t="shared" si="12"/>
        <v>0.14391232097680706</v>
      </c>
      <c r="E32" s="190">
        <f t="shared" si="12"/>
        <v>0.11860662166719466</v>
      </c>
      <c r="F32" s="190">
        <f t="shared" si="12"/>
        <v>0.11860662166719466</v>
      </c>
      <c r="G32" s="190">
        <f t="shared" si="12"/>
        <v>0.10052516645919217</v>
      </c>
      <c r="H32" s="190">
        <f t="shared" si="12"/>
        <v>0.13174656463205592</v>
      </c>
      <c r="I32" s="190">
        <f t="shared" si="12"/>
        <v>0.12760177653793156</v>
      </c>
      <c r="J32" s="190">
        <f t="shared" si="12"/>
        <v>0.12760177653793156</v>
      </c>
      <c r="K32" s="190">
        <f t="shared" si="12"/>
        <v>7.7826998215184393E-2</v>
      </c>
      <c r="L32" s="190">
        <f t="shared" si="12"/>
        <v>0.11514741134676121</v>
      </c>
      <c r="M32" s="190">
        <f t="shared" si="12"/>
        <v>9.3892569519833657E-2</v>
      </c>
      <c r="N32" s="190">
        <f t="shared" si="12"/>
        <v>0.20457163916221441</v>
      </c>
      <c r="O32" s="190">
        <f t="shared" si="12"/>
        <v>0.12760177653793156</v>
      </c>
      <c r="P32" s="190">
        <f t="shared" si="12"/>
        <v>0.11514741134676121</v>
      </c>
      <c r="Q32" s="230">
        <f t="shared" si="12"/>
        <v>9.9231160787230654E-2</v>
      </c>
      <c r="R32" s="230">
        <f t="shared" si="13"/>
        <v>5.6910932810438464E-2</v>
      </c>
      <c r="S32" s="230">
        <f t="shared" si="13"/>
        <v>3.8340039223765672E-2</v>
      </c>
      <c r="T32" s="230">
        <f t="shared" si="13"/>
        <v>3.8340039223765672E-2</v>
      </c>
      <c r="U32" s="230">
        <f t="shared" si="13"/>
        <v>4.8959463862387316E-2</v>
      </c>
      <c r="V32" s="230">
        <f t="shared" si="14"/>
        <v>2.992545857109602E-2</v>
      </c>
      <c r="W32" s="230">
        <f t="shared" si="14"/>
        <v>1.6912076776542717E-2</v>
      </c>
      <c r="X32" s="230">
        <f t="shared" si="14"/>
        <v>1.4694322504083755E-2</v>
      </c>
      <c r="Y32" s="235">
        <f t="shared" si="14"/>
        <v>4.0610187198997338E-2</v>
      </c>
      <c r="Z32" s="235">
        <f t="shared" si="14"/>
        <v>2.9010438700107329E-2</v>
      </c>
      <c r="AA32" s="235">
        <f t="shared" si="14"/>
        <v>2.5676319506045375E-2</v>
      </c>
      <c r="AB32" s="235">
        <f t="shared" si="14"/>
        <v>6.6343017665266291E-3</v>
      </c>
      <c r="AC32" s="235">
        <f t="shared" si="14"/>
        <v>3.6207496455993864E-3</v>
      </c>
      <c r="AD32" s="240">
        <f t="shared" si="14"/>
        <v>1.9602853395125741E-2</v>
      </c>
      <c r="AE32" s="240">
        <f t="shared" si="14"/>
        <v>2.3060152622507879E-2</v>
      </c>
      <c r="AF32" s="240">
        <f t="shared" si="14"/>
        <v>6.5378214981665503E-2</v>
      </c>
      <c r="AG32" s="240">
        <f t="shared" si="14"/>
        <v>3.2113510644942944E-2</v>
      </c>
      <c r="AH32" s="240">
        <f t="shared" si="14"/>
        <v>7.5555796619219978E-9</v>
      </c>
    </row>
    <row r="33" spans="2:34">
      <c r="B33" s="218">
        <v>120</v>
      </c>
      <c r="C33" s="220" t="s">
        <v>16</v>
      </c>
      <c r="D33" s="224">
        <f t="shared" si="12"/>
        <v>0.29352870654799162</v>
      </c>
      <c r="E33" s="190">
        <f t="shared" si="12"/>
        <v>0.23338649266128059</v>
      </c>
      <c r="F33" s="190">
        <f t="shared" si="12"/>
        <v>0.23338649266128059</v>
      </c>
      <c r="G33" s="190">
        <f t="shared" si="12"/>
        <v>0.19208853433886783</v>
      </c>
      <c r="H33" s="190">
        <f t="shared" si="12"/>
        <v>0.24022546592830199</v>
      </c>
      <c r="I33" s="190">
        <f t="shared" si="12"/>
        <v>0.22707556645388341</v>
      </c>
      <c r="J33" s="190">
        <f t="shared" si="12"/>
        <v>0.22707556645388341</v>
      </c>
      <c r="K33" s="190">
        <f t="shared" si="12"/>
        <v>0.17988298737752653</v>
      </c>
      <c r="L33" s="190">
        <f t="shared" si="12"/>
        <v>0.21500714941676283</v>
      </c>
      <c r="M33" s="190">
        <f t="shared" si="12"/>
        <v>0.18145288639181831</v>
      </c>
      <c r="N33" s="190">
        <f t="shared" si="12"/>
        <v>0.25044177812859075</v>
      </c>
      <c r="O33" s="190">
        <f t="shared" si="12"/>
        <v>0.22707556645388341</v>
      </c>
      <c r="P33" s="190">
        <f t="shared" si="12"/>
        <v>0.21500714941676283</v>
      </c>
      <c r="Q33" s="230">
        <f t="shared" si="12"/>
        <v>0.13161853915617533</v>
      </c>
      <c r="R33" s="230">
        <f t="shared" si="13"/>
        <v>7.7404965094794775E-2</v>
      </c>
      <c r="S33" s="230">
        <f t="shared" si="13"/>
        <v>5.0236316073654148E-2</v>
      </c>
      <c r="T33" s="230">
        <f t="shared" si="13"/>
        <v>5.0236316073654148E-2</v>
      </c>
      <c r="U33" s="230">
        <f t="shared" si="13"/>
        <v>6.2847452089570988E-2</v>
      </c>
      <c r="V33" s="230">
        <f t="shared" si="14"/>
        <v>3.8793928511621834E-2</v>
      </c>
      <c r="W33" s="230">
        <f t="shared" si="14"/>
        <v>2.2822206722914407E-2</v>
      </c>
      <c r="X33" s="230">
        <f t="shared" si="14"/>
        <v>1.9950582004762071E-2</v>
      </c>
      <c r="Y33" s="235">
        <f t="shared" si="14"/>
        <v>6.2079174676723692E-2</v>
      </c>
      <c r="Z33" s="235">
        <f t="shared" si="14"/>
        <v>3.7689468027914397E-2</v>
      </c>
      <c r="AA33" s="235">
        <f t="shared" si="14"/>
        <v>3.3514807836842686E-2</v>
      </c>
      <c r="AB33" s="235">
        <f t="shared" si="14"/>
        <v>9.3038631300140229E-3</v>
      </c>
      <c r="AC33" s="235">
        <f t="shared" si="14"/>
        <v>5.3076142588039943E-3</v>
      </c>
      <c r="AD33" s="240">
        <f t="shared" si="14"/>
        <v>2.6473309293847724E-2</v>
      </c>
      <c r="AE33" s="240">
        <f t="shared" si="14"/>
        <v>3.2307089385509635E-2</v>
      </c>
      <c r="AF33" s="240">
        <f t="shared" si="14"/>
        <v>8.5962164212712119E-2</v>
      </c>
      <c r="AG33" s="240">
        <f t="shared" si="14"/>
        <v>4.1886580544283236E-2</v>
      </c>
      <c r="AH33" s="240">
        <f t="shared" si="14"/>
        <v>4.1206494161283302E-8</v>
      </c>
    </row>
    <row r="34" spans="2:34">
      <c r="B34" s="218">
        <v>130</v>
      </c>
      <c r="C34" s="220" t="s">
        <v>16</v>
      </c>
      <c r="D34" s="224">
        <f t="shared" si="12"/>
        <v>0.4737424556615592</v>
      </c>
      <c r="E34" s="190">
        <f t="shared" si="12"/>
        <v>0.37785679161142005</v>
      </c>
      <c r="F34" s="190">
        <f t="shared" si="12"/>
        <v>0.37785679161142005</v>
      </c>
      <c r="G34" s="190">
        <f t="shared" si="12"/>
        <v>0.30992505534660952</v>
      </c>
      <c r="H34" s="190">
        <f t="shared" si="12"/>
        <v>0.37174928835075749</v>
      </c>
      <c r="I34" s="190">
        <f t="shared" si="12"/>
        <v>0.34765108613470047</v>
      </c>
      <c r="J34" s="190">
        <f t="shared" si="12"/>
        <v>0.34765108613470047</v>
      </c>
      <c r="K34" s="190">
        <f t="shared" si="12"/>
        <v>0.32502171514735939</v>
      </c>
      <c r="L34" s="190">
        <f t="shared" si="12"/>
        <v>0.33982417755954919</v>
      </c>
      <c r="M34" s="190">
        <f t="shared" si="12"/>
        <v>0.29574251449402794</v>
      </c>
      <c r="N34" s="190">
        <f t="shared" si="12"/>
        <v>0.29662653387741372</v>
      </c>
      <c r="O34" s="190">
        <f t="shared" si="12"/>
        <v>0.34765108613470047</v>
      </c>
      <c r="P34" s="190">
        <f t="shared" si="12"/>
        <v>0.33982417755954919</v>
      </c>
      <c r="Q34" s="230">
        <f t="shared" si="12"/>
        <v>0.16680506403636663</v>
      </c>
      <c r="R34" s="230">
        <f t="shared" si="13"/>
        <v>0.10039134205978506</v>
      </c>
      <c r="S34" s="230">
        <f t="shared" si="13"/>
        <v>6.327726978468412E-2</v>
      </c>
      <c r="T34" s="230">
        <f t="shared" si="13"/>
        <v>6.327726978468412E-2</v>
      </c>
      <c r="U34" s="230">
        <f t="shared" si="13"/>
        <v>7.7796583813111775E-2</v>
      </c>
      <c r="V34" s="230">
        <f t="shared" si="14"/>
        <v>4.8441977908547991E-2</v>
      </c>
      <c r="W34" s="230">
        <f t="shared" si="14"/>
        <v>2.9485529655748077E-2</v>
      </c>
      <c r="X34" s="230">
        <f t="shared" si="14"/>
        <v>2.5909405592666242E-2</v>
      </c>
      <c r="Y34" s="235">
        <f t="shared" si="14"/>
        <v>8.8421487991385439E-2</v>
      </c>
      <c r="Z34" s="235">
        <f t="shared" si="14"/>
        <v>4.7149621223795735E-2</v>
      </c>
      <c r="AA34" s="235">
        <f t="shared" si="14"/>
        <v>4.2095457842060702E-2</v>
      </c>
      <c r="AB34" s="235">
        <f t="shared" si="14"/>
        <v>1.2418683352037885E-2</v>
      </c>
      <c r="AC34" s="235">
        <f t="shared" si="14"/>
        <v>7.3553252057445015E-3</v>
      </c>
      <c r="AD34" s="240">
        <f t="shared" si="14"/>
        <v>3.4221712012793115E-2</v>
      </c>
      <c r="AE34" s="240">
        <f t="shared" si="14"/>
        <v>4.3047698595179318E-2</v>
      </c>
      <c r="AF34" s="240">
        <f t="shared" si="14"/>
        <v>0.10843818605941712</v>
      </c>
      <c r="AG34" s="240">
        <f t="shared" si="14"/>
        <v>5.257106162848884E-2</v>
      </c>
      <c r="AH34" s="240">
        <f t="shared" si="14"/>
        <v>1.7334490154397031E-7</v>
      </c>
    </row>
    <row r="35" spans="2:34">
      <c r="B35" s="218">
        <v>140</v>
      </c>
      <c r="C35" s="220" t="s">
        <v>16</v>
      </c>
      <c r="D35" s="224">
        <f t="shared" si="12"/>
        <v>0.64649638707570012</v>
      </c>
      <c r="E35" s="190">
        <f t="shared" si="12"/>
        <v>0.52955891134358146</v>
      </c>
      <c r="F35" s="190">
        <f t="shared" si="12"/>
        <v>0.52955891134358146</v>
      </c>
      <c r="G35" s="190">
        <f t="shared" si="12"/>
        <v>0.44023884821287113</v>
      </c>
      <c r="H35" s="190">
        <f t="shared" si="12"/>
        <v>0.5090138189041995</v>
      </c>
      <c r="I35" s="190">
        <f t="shared" si="12"/>
        <v>0.47533829110774645</v>
      </c>
      <c r="J35" s="190">
        <f t="shared" si="12"/>
        <v>0.47533829110774645</v>
      </c>
      <c r="K35" s="190">
        <f t="shared" si="12"/>
        <v>0.48942138750827352</v>
      </c>
      <c r="L35" s="190">
        <f t="shared" si="12"/>
        <v>0.47400066252124246</v>
      </c>
      <c r="M35" s="190">
        <f t="shared" si="12"/>
        <v>0.42388065509069789</v>
      </c>
      <c r="N35" s="190">
        <f t="shared" si="12"/>
        <v>0.34228779337511345</v>
      </c>
      <c r="O35" s="190">
        <f t="shared" si="12"/>
        <v>0.47533829110774645</v>
      </c>
      <c r="P35" s="190">
        <f t="shared" si="12"/>
        <v>0.47400066252124246</v>
      </c>
      <c r="Q35" s="230">
        <f t="shared" si="12"/>
        <v>0.20394528446164839</v>
      </c>
      <c r="R35" s="230">
        <f t="shared" si="13"/>
        <v>0.12540792680077839</v>
      </c>
      <c r="S35" s="230">
        <f t="shared" si="13"/>
        <v>7.7253912303513819E-2</v>
      </c>
      <c r="T35" s="230">
        <f t="shared" si="13"/>
        <v>7.7253912303513819E-2</v>
      </c>
      <c r="U35" s="230">
        <f t="shared" si="13"/>
        <v>9.3571375340638585E-2</v>
      </c>
      <c r="V35" s="230">
        <f t="shared" si="14"/>
        <v>5.8722966412889606E-2</v>
      </c>
      <c r="W35" s="230">
        <f t="shared" si="14"/>
        <v>3.6805231759419188E-2</v>
      </c>
      <c r="X35" s="230">
        <f t="shared" si="14"/>
        <v>3.248618037028278E-2</v>
      </c>
      <c r="Y35" s="235">
        <f t="shared" si="14"/>
        <v>0.11913361099232989</v>
      </c>
      <c r="Z35" s="235">
        <f t="shared" si="14"/>
        <v>5.724693942809117E-2</v>
      </c>
      <c r="AA35" s="235">
        <f t="shared" si="14"/>
        <v>5.1287992402946847E-2</v>
      </c>
      <c r="AB35" s="235">
        <f t="shared" si="14"/>
        <v>1.5941837134074099E-2</v>
      </c>
      <c r="AC35" s="235">
        <f t="shared" si="14"/>
        <v>9.7508445263882471E-3</v>
      </c>
      <c r="AD35" s="240">
        <f t="shared" si="14"/>
        <v>4.2734257369740958E-2</v>
      </c>
      <c r="AE35" s="240">
        <f t="shared" si="14"/>
        <v>5.513061805493702E-2</v>
      </c>
      <c r="AF35" s="240">
        <f t="shared" si="14"/>
        <v>0.13238222660780752</v>
      </c>
      <c r="AG35" s="240">
        <f t="shared" si="14"/>
        <v>6.4001748545815196E-2</v>
      </c>
      <c r="AH35" s="240">
        <f t="shared" si="14"/>
        <v>5.945226765891044E-7</v>
      </c>
    </row>
    <row r="36" spans="2:34">
      <c r="B36" s="218">
        <v>150</v>
      </c>
      <c r="C36" s="220" t="s">
        <v>16</v>
      </c>
      <c r="D36" s="224">
        <f t="shared" si="12"/>
        <v>0.78452987314383316</v>
      </c>
      <c r="E36" s="190">
        <f t="shared" si="12"/>
        <v>0.66746527734069172</v>
      </c>
      <c r="F36" s="190">
        <f t="shared" si="12"/>
        <v>0.66746527734069172</v>
      </c>
      <c r="G36" s="190">
        <f t="shared" si="12"/>
        <v>0.56799784299089184</v>
      </c>
      <c r="H36" s="190">
        <f t="shared" si="12"/>
        <v>0.6361883745202781</v>
      </c>
      <c r="I36" s="190">
        <f t="shared" si="12"/>
        <v>0.59681258631274492</v>
      </c>
      <c r="J36" s="190">
        <f t="shared" si="12"/>
        <v>0.59681258631274492</v>
      </c>
      <c r="K36" s="190">
        <f t="shared" si="12"/>
        <v>0.64473054127647178</v>
      </c>
      <c r="L36" s="190">
        <f t="shared" si="12"/>
        <v>0.6019578611646188</v>
      </c>
      <c r="M36" s="190">
        <f t="shared" si="12"/>
        <v>0.55120037872943828</v>
      </c>
      <c r="N36" s="190">
        <f t="shared" si="12"/>
        <v>0.38680360142304854</v>
      </c>
      <c r="O36" s="190">
        <f t="shared" si="12"/>
        <v>0.59681258631274492</v>
      </c>
      <c r="P36" s="190">
        <f t="shared" si="12"/>
        <v>0.6019578611646188</v>
      </c>
      <c r="Q36" s="230">
        <f t="shared" si="12"/>
        <v>0.24227840937213557</v>
      </c>
      <c r="R36" s="230">
        <f t="shared" si="13"/>
        <v>0.15200428925026355</v>
      </c>
      <c r="S36" s="230">
        <f t="shared" si="13"/>
        <v>9.1975659709451998E-2</v>
      </c>
      <c r="T36" s="230">
        <f t="shared" si="13"/>
        <v>9.1975659709451998E-2</v>
      </c>
      <c r="U36" s="230">
        <f t="shared" si="13"/>
        <v>0.10996618398657411</v>
      </c>
      <c r="V36" s="230">
        <f t="shared" si="14"/>
        <v>6.9506092412346288E-2</v>
      </c>
      <c r="W36" s="230">
        <f t="shared" si="14"/>
        <v>4.4686403360958526E-2</v>
      </c>
      <c r="X36" s="230">
        <f t="shared" si="14"/>
        <v>3.9596547212746247E-2</v>
      </c>
      <c r="Y36" s="235">
        <f t="shared" si="14"/>
        <v>0.15353341212756069</v>
      </c>
      <c r="Z36" s="235">
        <f t="shared" si="14"/>
        <v>6.785242213602205E-2</v>
      </c>
      <c r="AA36" s="235">
        <f t="shared" si="14"/>
        <v>6.0974530778286185E-2</v>
      </c>
      <c r="AB36" s="235">
        <f t="shared" si="14"/>
        <v>1.9832127267107869E-2</v>
      </c>
      <c r="AC36" s="235">
        <f t="shared" si="14"/>
        <v>1.2473825506744864E-2</v>
      </c>
      <c r="AD36" s="240">
        <f t="shared" si="14"/>
        <v>5.1899161193005583E-2</v>
      </c>
      <c r="AE36" s="240">
        <f t="shared" si="14"/>
        <v>6.8390241665074236E-2</v>
      </c>
      <c r="AF36" s="240">
        <f t="shared" si="14"/>
        <v>0.15740882308080839</v>
      </c>
      <c r="AG36" s="240">
        <f t="shared" si="14"/>
        <v>7.6029314293296846E-2</v>
      </c>
      <c r="AH36" s="240">
        <f t="shared" si="14"/>
        <v>1.7314035410387343E-6</v>
      </c>
    </row>
    <row r="37" spans="2:34">
      <c r="B37" s="218">
        <v>160</v>
      </c>
      <c r="C37" s="220" t="s">
        <v>16</v>
      </c>
      <c r="D37" s="224">
        <f t="shared" si="12"/>
        <v>0.8797117001116429</v>
      </c>
      <c r="E37" s="190">
        <f t="shared" si="12"/>
        <v>0.7790485257357096</v>
      </c>
      <c r="F37" s="190">
        <f t="shared" si="12"/>
        <v>0.7790485257357096</v>
      </c>
      <c r="G37" s="190">
        <f t="shared" si="12"/>
        <v>0.68165540135720482</v>
      </c>
      <c r="H37" s="190">
        <f t="shared" si="12"/>
        <v>0.74322553899153754</v>
      </c>
      <c r="I37" s="190">
        <f t="shared" si="12"/>
        <v>0.70281242328742333</v>
      </c>
      <c r="J37" s="190">
        <f t="shared" si="12"/>
        <v>0.70281242328742333</v>
      </c>
      <c r="K37" s="190">
        <f t="shared" si="12"/>
        <v>0.77141102307106502</v>
      </c>
      <c r="L37" s="190">
        <f t="shared" si="12"/>
        <v>0.71274751680343096</v>
      </c>
      <c r="M37" s="190">
        <f t="shared" si="12"/>
        <v>0.66596303509284016</v>
      </c>
      <c r="N37" s="190">
        <f t="shared" si="12"/>
        <v>0.42973068780491591</v>
      </c>
      <c r="O37" s="190">
        <f t="shared" si="12"/>
        <v>0.70281242328742333</v>
      </c>
      <c r="P37" s="190">
        <f t="shared" si="12"/>
        <v>0.71274751680343096</v>
      </c>
      <c r="Q37" s="230">
        <f t="shared" si="12"/>
        <v>0.2811484532846773</v>
      </c>
      <c r="R37" s="230">
        <f t="shared" si="13"/>
        <v>0.1797625330551717</v>
      </c>
      <c r="S37" s="230">
        <f t="shared" si="13"/>
        <v>0.10727348999704618</v>
      </c>
      <c r="T37" s="230">
        <f t="shared" si="13"/>
        <v>0.10727348999704618</v>
      </c>
      <c r="U37" s="230">
        <f t="shared" si="13"/>
        <v>0.12680505452952939</v>
      </c>
      <c r="V37" s="230">
        <f t="shared" si="14"/>
        <v>8.0677387866948114E-2</v>
      </c>
      <c r="W37" s="230">
        <f t="shared" si="14"/>
        <v>5.3039933859428512E-2</v>
      </c>
      <c r="X37" s="230">
        <f t="shared" si="14"/>
        <v>4.7160302336977211E-2</v>
      </c>
      <c r="Y37" s="235">
        <f t="shared" si="14"/>
        <v>0.19085101580716782</v>
      </c>
      <c r="Z37" s="235">
        <f t="shared" si="14"/>
        <v>7.8853238059407416E-2</v>
      </c>
      <c r="AA37" s="235">
        <f t="shared" si="14"/>
        <v>7.1051072797981618E-2</v>
      </c>
      <c r="AB37" s="235">
        <f t="shared" si="14"/>
        <v>2.4047280592133791E-2</v>
      </c>
      <c r="AC37" s="235">
        <f t="shared" si="14"/>
        <v>1.5499515027764922E-2</v>
      </c>
      <c r="AD37" s="240">
        <f t="shared" si="14"/>
        <v>6.1611350156164091E-2</v>
      </c>
      <c r="AE37" s="240">
        <f t="shared" si="14"/>
        <v>8.2658881882523086E-2</v>
      </c>
      <c r="AF37" s="240">
        <f t="shared" si="14"/>
        <v>0.18317836550700267</v>
      </c>
      <c r="AG37" s="240">
        <f t="shared" si="14"/>
        <v>8.8522255151267104E-2</v>
      </c>
      <c r="AH37" s="240">
        <f t="shared" si="14"/>
        <v>4.4142421881110394E-6</v>
      </c>
    </row>
    <row r="38" spans="2:34">
      <c r="B38" s="218">
        <v>170</v>
      </c>
      <c r="C38" s="220" t="s">
        <v>16</v>
      </c>
      <c r="D38" s="224">
        <f t="shared" si="12"/>
        <v>0.93787901576746369</v>
      </c>
      <c r="E38" s="190">
        <f t="shared" si="12"/>
        <v>0.86112447502988254</v>
      </c>
      <c r="F38" s="190">
        <f t="shared" si="12"/>
        <v>0.86112447502988254</v>
      </c>
      <c r="G38" s="190">
        <f t="shared" si="12"/>
        <v>0.77504699074771088</v>
      </c>
      <c r="H38" s="190">
        <f t="shared" si="12"/>
        <v>0.82651168550102783</v>
      </c>
      <c r="I38" s="190">
        <f t="shared" si="12"/>
        <v>0.7890063317576016</v>
      </c>
      <c r="J38" s="190">
        <f t="shared" si="12"/>
        <v>0.7890063317576016</v>
      </c>
      <c r="K38" s="190">
        <f t="shared" si="12"/>
        <v>0.8630195810588609</v>
      </c>
      <c r="L38" s="190">
        <f t="shared" si="12"/>
        <v>0.80138849133090417</v>
      </c>
      <c r="M38" s="190">
        <f t="shared" si="12"/>
        <v>0.76148665535533255</v>
      </c>
      <c r="N38" s="190">
        <f t="shared" si="12"/>
        <v>0.47076885762333015</v>
      </c>
      <c r="O38" s="190">
        <f t="shared" si="12"/>
        <v>0.7890063317576016</v>
      </c>
      <c r="P38" s="190">
        <f t="shared" si="12"/>
        <v>0.80138849133090417</v>
      </c>
      <c r="Q38" s="230">
        <f t="shared" si="12"/>
        <v>0.32000794756802553</v>
      </c>
      <c r="R38" s="230">
        <f t="shared" si="12"/>
        <v>0.2083083915885221</v>
      </c>
      <c r="S38" s="230">
        <f t="shared" si="12"/>
        <v>0.12300029966830824</v>
      </c>
      <c r="T38" s="230">
        <f t="shared" ref="T38:AI53" si="15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0.12300029966830824</v>
      </c>
      <c r="U38" s="230">
        <f t="shared" si="15"/>
        <v>0.14393962600618115</v>
      </c>
      <c r="V38" s="230">
        <f t="shared" si="15"/>
        <v>9.2139006566050452E-2</v>
      </c>
      <c r="W38" s="230">
        <f t="shared" si="15"/>
        <v>6.1784459843361006E-2</v>
      </c>
      <c r="X38" s="230">
        <f t="shared" si="15"/>
        <v>5.5103484407833969E-2</v>
      </c>
      <c r="Y38" s="235">
        <f t="shared" si="15"/>
        <v>0.23030054894359864</v>
      </c>
      <c r="Z38" s="235">
        <f t="shared" si="15"/>
        <v>9.0152218563151809E-2</v>
      </c>
      <c r="AA38" s="235">
        <f t="shared" si="15"/>
        <v>8.142744479222698E-2</v>
      </c>
      <c r="AB38" s="235">
        <f t="shared" si="15"/>
        <v>2.8546008964682124E-2</v>
      </c>
      <c r="AC38" s="235">
        <f t="shared" si="15"/>
        <v>1.8800948759775837E-2</v>
      </c>
      <c r="AD38" s="240">
        <f t="shared" si="15"/>
        <v>7.1774769632665936E-2</v>
      </c>
      <c r="AE38" s="240">
        <f t="shared" si="15"/>
        <v>9.7774459484753176E-2</v>
      </c>
      <c r="AF38" s="240">
        <f t="shared" si="15"/>
        <v>0.20939918627174672</v>
      </c>
      <c r="AG38" s="240">
        <f t="shared" si="15"/>
        <v>0.10136665385855131</v>
      </c>
      <c r="AH38" s="240">
        <f t="shared" si="15"/>
        <v>1.0085237969581497E-5</v>
      </c>
    </row>
    <row r="39" spans="2:34">
      <c r="B39" s="218">
        <v>180</v>
      </c>
      <c r="C39" s="220" t="s">
        <v>16</v>
      </c>
      <c r="D39" s="224">
        <f t="shared" si="12"/>
        <v>0.97003905779677368</v>
      </c>
      <c r="E39" s="190">
        <f t="shared" si="12"/>
        <v>0.91691343158289285</v>
      </c>
      <c r="F39" s="190">
        <f t="shared" si="12"/>
        <v>0.91691343158289285</v>
      </c>
      <c r="G39" s="190">
        <f t="shared" si="12"/>
        <v>0.84690449920083966</v>
      </c>
      <c r="H39" s="190">
        <f t="shared" si="12"/>
        <v>0.8872413008676755</v>
      </c>
      <c r="I39" s="190">
        <f t="shared" si="12"/>
        <v>0.85512189008006523</v>
      </c>
      <c r="J39" s="190">
        <f t="shared" si="12"/>
        <v>0.85512189008006523</v>
      </c>
      <c r="K39" s="190">
        <f t="shared" si="12"/>
        <v>0.92297174726931175</v>
      </c>
      <c r="L39" s="190">
        <f t="shared" si="12"/>
        <v>0.86782244815745258</v>
      </c>
      <c r="M39" s="190">
        <f t="shared" si="12"/>
        <v>0.83592481189499757</v>
      </c>
      <c r="N39" s="190">
        <f t="shared" si="12"/>
        <v>0.50972985714821639</v>
      </c>
      <c r="O39" s="190">
        <f t="shared" si="12"/>
        <v>0.85512189008006523</v>
      </c>
      <c r="P39" s="190">
        <f t="shared" si="12"/>
        <v>0.86782244815745258</v>
      </c>
      <c r="Q39" s="230">
        <f t="shared" si="12"/>
        <v>0.35841262852675537</v>
      </c>
      <c r="R39" s="230">
        <f t="shared" si="12"/>
        <v>0.23731422862284168</v>
      </c>
      <c r="S39" s="230">
        <f t="shared" si="12"/>
        <v>0.13902972650831405</v>
      </c>
      <c r="T39" s="230">
        <f t="shared" si="15"/>
        <v>0.13902972650831405</v>
      </c>
      <c r="U39" s="230">
        <f t="shared" si="15"/>
        <v>0.16124591922346104</v>
      </c>
      <c r="V39" s="230">
        <f t="shared" si="15"/>
        <v>0.10380794546933958</v>
      </c>
      <c r="W39" s="230">
        <f t="shared" si="15"/>
        <v>7.0847085979462987E-2</v>
      </c>
      <c r="X39" s="230">
        <f t="shared" si="15"/>
        <v>6.3359277960988836E-2</v>
      </c>
      <c r="Y39" s="235">
        <f t="shared" si="15"/>
        <v>0.27112929836574462</v>
      </c>
      <c r="Z39" s="235">
        <f t="shared" si="15"/>
        <v>0.10166662106066843</v>
      </c>
      <c r="AA39" s="235">
        <f t="shared" si="15"/>
        <v>9.2026365739902971E-2</v>
      </c>
      <c r="AB39" s="235">
        <f t="shared" si="15"/>
        <v>3.328927543852106E-2</v>
      </c>
      <c r="AC39" s="235">
        <f t="shared" si="15"/>
        <v>2.2350503728390873E-2</v>
      </c>
      <c r="AD39" s="240">
        <f t="shared" si="15"/>
        <v>8.2303304080523665E-2</v>
      </c>
      <c r="AE39" s="240">
        <f t="shared" si="15"/>
        <v>0.11358517668588321</v>
      </c>
      <c r="AF39" s="240">
        <f t="shared" si="15"/>
        <v>0.23582426078800942</v>
      </c>
      <c r="AG39" s="240">
        <f t="shared" si="15"/>
        <v>0.11446508677072659</v>
      </c>
      <c r="AH39" s="240">
        <f t="shared" si="15"/>
        <v>2.1027330001810455E-5</v>
      </c>
    </row>
    <row r="40" spans="2:34">
      <c r="B40" s="218">
        <v>190</v>
      </c>
      <c r="C40" s="220" t="s">
        <v>16</v>
      </c>
      <c r="D40" s="224">
        <f t="shared" si="12"/>
        <v>0.98638912988355631</v>
      </c>
      <c r="E40" s="190">
        <f t="shared" si="12"/>
        <v>0.95240962490675019</v>
      </c>
      <c r="F40" s="190">
        <f t="shared" si="12"/>
        <v>0.95240962490675019</v>
      </c>
      <c r="G40" s="190">
        <f t="shared" si="12"/>
        <v>0.89923644654382218</v>
      </c>
      <c r="H40" s="190">
        <f t="shared" si="12"/>
        <v>0.92918225764800511</v>
      </c>
      <c r="I40" s="190">
        <f t="shared" si="12"/>
        <v>0.90342219494984732</v>
      </c>
      <c r="J40" s="190">
        <f t="shared" si="12"/>
        <v>0.90342219494984732</v>
      </c>
      <c r="K40" s="190">
        <f t="shared" si="12"/>
        <v>0.95905789613738179</v>
      </c>
      <c r="L40" s="190">
        <f t="shared" si="12"/>
        <v>0.91496509799996995</v>
      </c>
      <c r="M40" s="190">
        <f t="shared" si="12"/>
        <v>0.89082070551487147</v>
      </c>
      <c r="N40" s="190">
        <f t="shared" si="12"/>
        <v>0.5465113815112278</v>
      </c>
      <c r="O40" s="190">
        <f t="shared" si="12"/>
        <v>0.90342219494984732</v>
      </c>
      <c r="P40" s="190">
        <f t="shared" si="12"/>
        <v>0.91496509799996995</v>
      </c>
      <c r="Q40" s="230">
        <f t="shared" si="12"/>
        <v>0.39601151525916378</v>
      </c>
      <c r="R40" s="230">
        <f t="shared" si="12"/>
        <v>0.26649926546100239</v>
      </c>
      <c r="S40" s="230">
        <f t="shared" si="12"/>
        <v>0.15525436446423904</v>
      </c>
      <c r="T40" s="230">
        <f t="shared" si="15"/>
        <v>0.15525436446423904</v>
      </c>
      <c r="U40" s="230">
        <f t="shared" si="15"/>
        <v>0.17862163661194236</v>
      </c>
      <c r="V40" s="230">
        <f t="shared" si="15"/>
        <v>0.11561424529654363</v>
      </c>
      <c r="W40" s="230">
        <f t="shared" si="15"/>
        <v>8.0163369351695435E-2</v>
      </c>
      <c r="X40" s="230">
        <f t="shared" si="15"/>
        <v>7.1868187729927979E-2</v>
      </c>
      <c r="Y40" s="235">
        <f t="shared" si="15"/>
        <v>0.31265036059150708</v>
      </c>
      <c r="Z40" s="235">
        <f t="shared" si="15"/>
        <v>0.11332661029811697</v>
      </c>
      <c r="AA40" s="235">
        <f t="shared" si="15"/>
        <v>0.10278223458769022</v>
      </c>
      <c r="AB40" s="235">
        <f t="shared" si="15"/>
        <v>3.8240945865155584E-2</v>
      </c>
      <c r="AC40" s="235">
        <f t="shared" si="15"/>
        <v>2.6120988540314641E-2</v>
      </c>
      <c r="AD40" s="240">
        <f t="shared" si="15"/>
        <v>9.3120763910814697E-2</v>
      </c>
      <c r="AE40" s="240">
        <f t="shared" si="15"/>
        <v>0.12995197794052665</v>
      </c>
      <c r="AF40" s="240">
        <f t="shared" si="15"/>
        <v>0.2622478235354273</v>
      </c>
      <c r="AG40" s="240">
        <f t="shared" si="15"/>
        <v>0.12773492347216353</v>
      </c>
      <c r="AH40" s="240">
        <f t="shared" si="15"/>
        <v>4.0587131354630213E-5</v>
      </c>
    </row>
    <row r="41" spans="2:34">
      <c r="B41" s="218">
        <v>200</v>
      </c>
      <c r="C41" s="220" t="s">
        <v>16</v>
      </c>
      <c r="D41" s="224">
        <f t="shared" si="12"/>
        <v>0.99413213051151561</v>
      </c>
      <c r="E41" s="190">
        <f t="shared" si="12"/>
        <v>0.97376787009817178</v>
      </c>
      <c r="F41" s="190">
        <f t="shared" si="12"/>
        <v>0.97376787009817178</v>
      </c>
      <c r="G41" s="190">
        <f t="shared" si="12"/>
        <v>0.93561982503712526</v>
      </c>
      <c r="H41" s="190">
        <f t="shared" si="12"/>
        <v>0.95684894591237302</v>
      </c>
      <c r="I41" s="190">
        <f t="shared" si="12"/>
        <v>0.93728465637457981</v>
      </c>
      <c r="J41" s="190">
        <f t="shared" si="12"/>
        <v>0.93728465637457981</v>
      </c>
      <c r="K41" s="190">
        <f t="shared" si="12"/>
        <v>0.97929496853068088</v>
      </c>
      <c r="L41" s="190">
        <f t="shared" si="12"/>
        <v>0.94690972787957395</v>
      </c>
      <c r="M41" s="190">
        <f t="shared" si="12"/>
        <v>0.92946371684836782</v>
      </c>
      <c r="N41" s="190">
        <f t="shared" ref="N41:AC60" si="16">IF((N$2-(SQRT((N$9/N$15)^2+4*N$16*N$14))*$B41) &lt; 0, 0.5*EXP(((N$9/N$15)*N$2)/(2*N$14))*(EXP(-(N$2*(SQRT((N$9/N$15)^2+4*N$16*N$14)))/(2*N$14))*(2-ERFC(-(N$2-(SQRT((N$9/N$15)^2+4*N$16*N$14))*$B41)/(2*SQRT(N$14*$B41))))),0.5*EXP(((N$9/N$15)*N$2)/(2*N$14))*(EXP(-(N$2*(SQRT((N$9/N$15)^2+4*N$16*N$14)))/(2*N$14))*ERFC((N$2-(SQRT((N$9/N$15)^2+4*N$16*N$14))*$B41)/(2*SQRT(N$14*$B41)))))</f>
        <v>0.58107598200818833</v>
      </c>
      <c r="O41" s="190">
        <f t="shared" si="16"/>
        <v>0.93728465637457981</v>
      </c>
      <c r="P41" s="190">
        <f t="shared" si="16"/>
        <v>0.94690972787957395</v>
      </c>
      <c r="Q41" s="230">
        <f t="shared" si="16"/>
        <v>0.43253512687016993</v>
      </c>
      <c r="R41" s="230">
        <f t="shared" si="16"/>
        <v>0.2956267948495197</v>
      </c>
      <c r="S41" s="230">
        <f t="shared" si="16"/>
        <v>0.17158340228551366</v>
      </c>
      <c r="T41" s="230">
        <f t="shared" si="16"/>
        <v>0.17158340228551366</v>
      </c>
      <c r="U41" s="230">
        <f t="shared" si="16"/>
        <v>0.19598240215187995</v>
      </c>
      <c r="V41" s="230">
        <f t="shared" si="16"/>
        <v>0.12749940648041502</v>
      </c>
      <c r="W41" s="230">
        <f t="shared" si="16"/>
        <v>8.967688870765872E-2</v>
      </c>
      <c r="X41" s="230">
        <f t="shared" si="16"/>
        <v>8.0577786335270463E-2</v>
      </c>
      <c r="Y41" s="235">
        <f t="shared" si="16"/>
        <v>0.35426014343090395</v>
      </c>
      <c r="Z41" s="235">
        <f t="shared" si="16"/>
        <v>0.12507359729098511</v>
      </c>
      <c r="AA41" s="235">
        <f t="shared" si="16"/>
        <v>0.11363962663077881</v>
      </c>
      <c r="AB41" s="235">
        <f t="shared" si="16"/>
        <v>4.3368114948194092E-2</v>
      </c>
      <c r="AC41" s="235">
        <f t="shared" si="16"/>
        <v>3.0086316349171527E-2</v>
      </c>
      <c r="AD41" s="240">
        <f t="shared" si="15"/>
        <v>0.10416047166804286</v>
      </c>
      <c r="AE41" s="240">
        <f t="shared" si="15"/>
        <v>0.14674936740446376</v>
      </c>
      <c r="AF41" s="240">
        <f t="shared" si="15"/>
        <v>0.28850057762230474</v>
      </c>
      <c r="AG41" s="240">
        <f t="shared" si="15"/>
        <v>0.14110656454631354</v>
      </c>
      <c r="AH41" s="240">
        <f t="shared" si="15"/>
        <v>7.3365721212526061E-5</v>
      </c>
    </row>
    <row r="42" spans="2:34">
      <c r="B42" s="218">
        <v>210</v>
      </c>
      <c r="C42" s="220" t="s">
        <v>16</v>
      </c>
      <c r="D42" s="224">
        <f t="shared" ref="D42:P61" si="17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0.99758371106453669</v>
      </c>
      <c r="E42" s="190">
        <f t="shared" si="17"/>
        <v>0.98602200613362079</v>
      </c>
      <c r="F42" s="190">
        <f t="shared" si="17"/>
        <v>0.98602200613362079</v>
      </c>
      <c r="G42" s="190">
        <f t="shared" si="17"/>
        <v>0.95993474087851949</v>
      </c>
      <c r="H42" s="190">
        <f t="shared" si="17"/>
        <v>0.97440039262969902</v>
      </c>
      <c r="I42" s="190">
        <f t="shared" si="17"/>
        <v>0.96020757091850806</v>
      </c>
      <c r="J42" s="190">
        <f t="shared" si="17"/>
        <v>0.96020757091850806</v>
      </c>
      <c r="K42" s="190">
        <f t="shared" si="17"/>
        <v>0.98997921237815756</v>
      </c>
      <c r="L42" s="190">
        <f t="shared" si="17"/>
        <v>0.96772181729256268</v>
      </c>
      <c r="M42" s="190">
        <f t="shared" si="17"/>
        <v>0.95560848888052041</v>
      </c>
      <c r="N42" s="190">
        <f t="shared" si="17"/>
        <v>0.6134342679530318</v>
      </c>
      <c r="O42" s="190">
        <f t="shared" si="17"/>
        <v>0.96020757091850806</v>
      </c>
      <c r="P42" s="190">
        <f t="shared" si="17"/>
        <v>0.96772181729256268</v>
      </c>
      <c r="Q42" s="230">
        <f t="shared" si="16"/>
        <v>0.46778347488116279</v>
      </c>
      <c r="R42" s="230">
        <f t="shared" si="16"/>
        <v>0.32450027263819003</v>
      </c>
      <c r="S42" s="230">
        <f t="shared" si="16"/>
        <v>0.187941105732953</v>
      </c>
      <c r="T42" s="230">
        <f t="shared" si="16"/>
        <v>0.187941105732953</v>
      </c>
      <c r="U42" s="230">
        <f t="shared" si="16"/>
        <v>0.21325939737720634</v>
      </c>
      <c r="V42" s="230">
        <f t="shared" si="16"/>
        <v>0.13941470692095836</v>
      </c>
      <c r="W42" s="230">
        <f t="shared" si="16"/>
        <v>9.933858237901394E-2</v>
      </c>
      <c r="X42" s="230">
        <f t="shared" si="16"/>
        <v>8.944223139784839E-2</v>
      </c>
      <c r="Y42" s="235">
        <f t="shared" si="16"/>
        <v>0.39544546685043763</v>
      </c>
      <c r="Z42" s="235">
        <f t="shared" si="16"/>
        <v>0.13685860361673807</v>
      </c>
      <c r="AA42" s="235">
        <f t="shared" si="16"/>
        <v>0.12455208396703549</v>
      </c>
      <c r="AB42" s="235">
        <f t="shared" si="16"/>
        <v>4.8641147421340625E-2</v>
      </c>
      <c r="AC42" s="235">
        <f t="shared" si="16"/>
        <v>3.4221954779892101E-2</v>
      </c>
      <c r="AD42" s="240">
        <f t="shared" si="15"/>
        <v>0.11536439440509311</v>
      </c>
      <c r="AE42" s="240">
        <f t="shared" si="15"/>
        <v>0.16386544193365593</v>
      </c>
      <c r="AF42" s="240">
        <f t="shared" si="15"/>
        <v>0.31444494045407378</v>
      </c>
      <c r="AG42" s="240">
        <f t="shared" si="15"/>
        <v>0.15452171211669818</v>
      </c>
      <c r="AH42" s="240">
        <f t="shared" si="15"/>
        <v>1.2535588050927029E-4</v>
      </c>
    </row>
    <row r="43" spans="2:34">
      <c r="B43" s="218">
        <v>220</v>
      </c>
      <c r="C43" s="220" t="s">
        <v>16</v>
      </c>
      <c r="D43" s="224">
        <f t="shared" si="17"/>
        <v>0.99904433576250296</v>
      </c>
      <c r="E43" s="190">
        <f t="shared" si="17"/>
        <v>0.99277115557102225</v>
      </c>
      <c r="F43" s="190">
        <f t="shared" si="17"/>
        <v>0.99277115557102225</v>
      </c>
      <c r="G43" s="190">
        <f t="shared" si="17"/>
        <v>0.97564226270826349</v>
      </c>
      <c r="H43" s="190">
        <f t="shared" si="17"/>
        <v>0.98516776193073763</v>
      </c>
      <c r="I43" s="190">
        <f t="shared" si="17"/>
        <v>0.97526552298222258</v>
      </c>
      <c r="J43" s="190">
        <f t="shared" si="17"/>
        <v>0.97526552298222258</v>
      </c>
      <c r="K43" s="190">
        <f t="shared" si="17"/>
        <v>0.99533484540299122</v>
      </c>
      <c r="L43" s="190">
        <f t="shared" si="17"/>
        <v>0.9808312969537899</v>
      </c>
      <c r="M43" s="190">
        <f t="shared" si="17"/>
        <v>0.97270554781119489</v>
      </c>
      <c r="N43" s="190">
        <f t="shared" si="17"/>
        <v>0.64363170883087384</v>
      </c>
      <c r="O43" s="190">
        <f t="shared" si="17"/>
        <v>0.97526552298222258</v>
      </c>
      <c r="P43" s="190">
        <f t="shared" si="17"/>
        <v>0.9808312969537899</v>
      </c>
      <c r="Q43" s="230">
        <f t="shared" si="16"/>
        <v>0.50161471988258144</v>
      </c>
      <c r="R43" s="230">
        <f t="shared" si="16"/>
        <v>0.35295894285546159</v>
      </c>
      <c r="S43" s="230">
        <f t="shared" si="16"/>
        <v>0.20426401505169547</v>
      </c>
      <c r="T43" s="230">
        <f t="shared" si="16"/>
        <v>0.20426401505169547</v>
      </c>
      <c r="U43" s="230">
        <f t="shared" si="16"/>
        <v>0.23039679428418297</v>
      </c>
      <c r="V43" s="230">
        <f t="shared" si="16"/>
        <v>0.15131976842065309</v>
      </c>
      <c r="W43" s="230">
        <f t="shared" si="16"/>
        <v>0.10910609634942187</v>
      </c>
      <c r="X43" s="230">
        <f t="shared" si="16"/>
        <v>9.842167559662339E-2</v>
      </c>
      <c r="Y43" s="235">
        <f t="shared" si="16"/>
        <v>0.43578336613109403</v>
      </c>
      <c r="Z43" s="235">
        <f t="shared" si="16"/>
        <v>0.14864099511646456</v>
      </c>
      <c r="AA43" s="235">
        <f t="shared" si="16"/>
        <v>0.13548069586697614</v>
      </c>
      <c r="AB43" s="235">
        <f t="shared" si="16"/>
        <v>5.403355875050464E-2</v>
      </c>
      <c r="AC43" s="235">
        <f t="shared" si="16"/>
        <v>3.8505118134134327E-2</v>
      </c>
      <c r="AD43" s="240">
        <f t="shared" si="15"/>
        <v>0.12668242621385029</v>
      </c>
      <c r="AE43" s="240">
        <f t="shared" si="15"/>
        <v>0.18120181452495687</v>
      </c>
      <c r="AF43" s="240">
        <f t="shared" si="15"/>
        <v>0.33997057323422558</v>
      </c>
      <c r="AG43" s="240">
        <f t="shared" si="15"/>
        <v>0.16793156286632505</v>
      </c>
      <c r="AH43" s="240">
        <f t="shared" si="15"/>
        <v>2.0401207257819687E-4</v>
      </c>
    </row>
    <row r="44" spans="2:34">
      <c r="B44" s="218">
        <v>230</v>
      </c>
      <c r="C44" s="220" t="s">
        <v>16</v>
      </c>
      <c r="D44" s="224">
        <f t="shared" si="17"/>
        <v>0.99963522884860034</v>
      </c>
      <c r="E44" s="190">
        <f t="shared" si="17"/>
        <v>0.99635923303717122</v>
      </c>
      <c r="F44" s="190">
        <f t="shared" si="17"/>
        <v>0.99635923303717122</v>
      </c>
      <c r="G44" s="190">
        <f t="shared" si="17"/>
        <v>0.98549609667344029</v>
      </c>
      <c r="H44" s="190">
        <f t="shared" si="17"/>
        <v>0.99158459630382323</v>
      </c>
      <c r="I44" s="190">
        <f t="shared" si="17"/>
        <v>0.98490339881862055</v>
      </c>
      <c r="J44" s="190">
        <f t="shared" si="17"/>
        <v>0.98490339881862055</v>
      </c>
      <c r="K44" s="190">
        <f t="shared" si="17"/>
        <v>0.99790155883296827</v>
      </c>
      <c r="L44" s="190">
        <f t="shared" si="17"/>
        <v>0.98885164124949854</v>
      </c>
      <c r="M44" s="190">
        <f t="shared" si="17"/>
        <v>0.98356189432122909</v>
      </c>
      <c r="N44" s="190">
        <f t="shared" si="17"/>
        <v>0.67173837284402049</v>
      </c>
      <c r="O44" s="190">
        <f t="shared" si="17"/>
        <v>0.98490339881862055</v>
      </c>
      <c r="P44" s="190">
        <f t="shared" si="17"/>
        <v>0.98885164124949854</v>
      </c>
      <c r="Q44" s="230">
        <f t="shared" si="16"/>
        <v>0.53393492693546607</v>
      </c>
      <c r="R44" s="230">
        <f t="shared" si="16"/>
        <v>0.38087339536226766</v>
      </c>
      <c r="S44" s="230">
        <f t="shared" si="16"/>
        <v>0.22049963245203372</v>
      </c>
      <c r="T44" s="230">
        <f t="shared" si="16"/>
        <v>0.22049963245203372</v>
      </c>
      <c r="U44" s="230">
        <f t="shared" si="16"/>
        <v>0.24734963544137711</v>
      </c>
      <c r="V44" s="230">
        <f t="shared" si="16"/>
        <v>0.16318112621652708</v>
      </c>
      <c r="W44" s="230">
        <f t="shared" si="16"/>
        <v>0.11894294150920232</v>
      </c>
      <c r="X44" s="230">
        <f t="shared" si="16"/>
        <v>0.10748162126819133</v>
      </c>
      <c r="Y44" s="235">
        <f t="shared" si="16"/>
        <v>0.47493621484012716</v>
      </c>
      <c r="Z44" s="235">
        <f t="shared" si="16"/>
        <v>0.16038696696985494</v>
      </c>
      <c r="AA44" s="235">
        <f t="shared" si="16"/>
        <v>0.14639314394595582</v>
      </c>
      <c r="AB44" s="235">
        <f t="shared" si="16"/>
        <v>5.9521868848580461E-2</v>
      </c>
      <c r="AC44" s="235">
        <f t="shared" si="16"/>
        <v>4.2914893451804388E-2</v>
      </c>
      <c r="AD44" s="240">
        <f t="shared" si="15"/>
        <v>0.13807144589738002</v>
      </c>
      <c r="AE44" s="240">
        <f t="shared" si="15"/>
        <v>0.19867201563875941</v>
      </c>
      <c r="AF44" s="240">
        <f t="shared" si="15"/>
        <v>0.36499029146168338</v>
      </c>
      <c r="AG44" s="240">
        <f t="shared" si="15"/>
        <v>0.18129613055931085</v>
      </c>
      <c r="AH44" s="240">
        <f t="shared" si="15"/>
        <v>3.1824784444639542E-4</v>
      </c>
    </row>
    <row r="45" spans="2:34">
      <c r="B45" s="218">
        <v>240</v>
      </c>
      <c r="C45" s="220" t="s">
        <v>16</v>
      </c>
      <c r="D45" s="224">
        <f t="shared" si="17"/>
        <v>0.99986508154555853</v>
      </c>
      <c r="E45" s="190">
        <f t="shared" si="17"/>
        <v>0.99820896377868407</v>
      </c>
      <c r="F45" s="190">
        <f t="shared" si="17"/>
        <v>0.99820896377868407</v>
      </c>
      <c r="G45" s="190">
        <f t="shared" si="17"/>
        <v>0.99152197956924348</v>
      </c>
      <c r="H45" s="190">
        <f t="shared" si="17"/>
        <v>0.99531351339952889</v>
      </c>
      <c r="I45" s="190">
        <f t="shared" si="17"/>
        <v>0.99093435351524128</v>
      </c>
      <c r="J45" s="190">
        <f t="shared" si="17"/>
        <v>0.99093435351524128</v>
      </c>
      <c r="K45" s="190">
        <f t="shared" si="17"/>
        <v>0.99908448355477153</v>
      </c>
      <c r="L45" s="190">
        <f t="shared" si="17"/>
        <v>0.99363556149887844</v>
      </c>
      <c r="M45" s="190">
        <f t="shared" si="17"/>
        <v>0.99028131582173717</v>
      </c>
      <c r="N45" s="190">
        <f t="shared" si="17"/>
        <v>0.69784102137271231</v>
      </c>
      <c r="O45" s="190">
        <f t="shared" si="17"/>
        <v>0.99093435351524128</v>
      </c>
      <c r="P45" s="190">
        <f t="shared" si="17"/>
        <v>0.99363556149887844</v>
      </c>
      <c r="Q45" s="230">
        <f t="shared" si="16"/>
        <v>0.56468908238285453</v>
      </c>
      <c r="R45" s="230">
        <f t="shared" si="16"/>
        <v>0.40814133794763496</v>
      </c>
      <c r="S45" s="230">
        <f t="shared" si="16"/>
        <v>0.23660469459781974</v>
      </c>
      <c r="T45" s="230">
        <f t="shared" si="16"/>
        <v>0.23660469459781974</v>
      </c>
      <c r="U45" s="230">
        <f t="shared" si="16"/>
        <v>0.26408204502145355</v>
      </c>
      <c r="V45" s="230">
        <f t="shared" si="16"/>
        <v>0.17497168518026424</v>
      </c>
      <c r="W45" s="230">
        <f t="shared" si="16"/>
        <v>0.12881782117267626</v>
      </c>
      <c r="X45" s="230">
        <f t="shared" si="16"/>
        <v>0.11659240063877052</v>
      </c>
      <c r="Y45" s="235">
        <f t="shared" si="16"/>
        <v>0.51264410987859177</v>
      </c>
      <c r="Z45" s="235">
        <f t="shared" si="16"/>
        <v>0.17206911731195856</v>
      </c>
      <c r="AA45" s="235">
        <f t="shared" si="16"/>
        <v>0.15726262530726776</v>
      </c>
      <c r="AB45" s="235">
        <f t="shared" si="16"/>
        <v>6.508535447505287E-2</v>
      </c>
      <c r="AC45" s="235">
        <f t="shared" si="16"/>
        <v>4.7432225781609501E-2</v>
      </c>
      <c r="AD45" s="240">
        <f t="shared" si="15"/>
        <v>0.14949450657726648</v>
      </c>
      <c r="AE45" s="240">
        <f t="shared" si="15"/>
        <v>0.21620093513803951</v>
      </c>
      <c r="AF45" s="240">
        <f t="shared" si="15"/>
        <v>0.38943645350454736</v>
      </c>
      <c r="AG45" s="240">
        <f t="shared" si="15"/>
        <v>0.19458198071551858</v>
      </c>
      <c r="AH45" s="240">
        <f t="shared" si="15"/>
        <v>4.7836300286380201E-4</v>
      </c>
    </row>
    <row r="46" spans="2:34">
      <c r="B46" s="218">
        <v>250</v>
      </c>
      <c r="C46" s="220" t="s">
        <v>16</v>
      </c>
      <c r="D46" s="224">
        <f t="shared" si="17"/>
        <v>0.9999514726825055</v>
      </c>
      <c r="E46" s="190">
        <f t="shared" si="17"/>
        <v>0.99913718322847178</v>
      </c>
      <c r="F46" s="190">
        <f t="shared" si="17"/>
        <v>0.99913718322847178</v>
      </c>
      <c r="G46" s="190">
        <f t="shared" si="17"/>
        <v>0.99512558417155517</v>
      </c>
      <c r="H46" s="190">
        <f t="shared" si="17"/>
        <v>0.997433152609838</v>
      </c>
      <c r="I46" s="190">
        <f t="shared" si="17"/>
        <v>0.99463440715719176</v>
      </c>
      <c r="J46" s="190">
        <f t="shared" si="17"/>
        <v>0.99463440715719176</v>
      </c>
      <c r="K46" s="190">
        <f t="shared" si="17"/>
        <v>0.99961129197424381</v>
      </c>
      <c r="L46" s="190">
        <f t="shared" si="17"/>
        <v>0.99642639127656374</v>
      </c>
      <c r="M46" s="190">
        <f t="shared" si="17"/>
        <v>0.99434811505339205</v>
      </c>
      <c r="N46" s="190">
        <f t="shared" si="17"/>
        <v>0.72203707175995913</v>
      </c>
      <c r="O46" s="190">
        <f t="shared" si="17"/>
        <v>0.99463440715719176</v>
      </c>
      <c r="P46" s="190">
        <f t="shared" si="17"/>
        <v>0.99642639127656374</v>
      </c>
      <c r="Q46" s="230">
        <f t="shared" si="16"/>
        <v>0.59385337635135049</v>
      </c>
      <c r="R46" s="230">
        <f t="shared" si="16"/>
        <v>0.43468370316790472</v>
      </c>
      <c r="S46" s="230">
        <f t="shared" si="16"/>
        <v>0.25254380329174403</v>
      </c>
      <c r="T46" s="230">
        <f t="shared" si="16"/>
        <v>0.25254380329174403</v>
      </c>
      <c r="U46" s="230">
        <f t="shared" si="16"/>
        <v>0.28056569683806643</v>
      </c>
      <c r="V46" s="230">
        <f t="shared" si="16"/>
        <v>0.18666899846436799</v>
      </c>
      <c r="W46" s="230">
        <f t="shared" si="16"/>
        <v>0.13870404999087582</v>
      </c>
      <c r="X46" s="230">
        <f t="shared" si="16"/>
        <v>0.12572847717773783</v>
      </c>
      <c r="Y46" s="235">
        <f t="shared" si="16"/>
        <v>0.54871591120115371</v>
      </c>
      <c r="Z46" s="235">
        <f t="shared" si="16"/>
        <v>0.18366461472644358</v>
      </c>
      <c r="AA46" s="235">
        <f t="shared" si="16"/>
        <v>0.16806686254497671</v>
      </c>
      <c r="AB46" s="235">
        <f t="shared" si="16"/>
        <v>7.0705770139473434E-2</v>
      </c>
      <c r="AC46" s="235">
        <f t="shared" si="16"/>
        <v>5.2039843655675828E-2</v>
      </c>
      <c r="AD46" s="240">
        <f t="shared" si="15"/>
        <v>0.16091992917465203</v>
      </c>
      <c r="AE46" s="240">
        <f t="shared" si="15"/>
        <v>0.23372364436773271</v>
      </c>
      <c r="AF46" s="240">
        <f t="shared" si="15"/>
        <v>0.41325781360821418</v>
      </c>
      <c r="AG46" s="240">
        <f t="shared" si="15"/>
        <v>0.20776177270295257</v>
      </c>
      <c r="AH46" s="240">
        <f t="shared" si="15"/>
        <v>6.9590868767727143E-4</v>
      </c>
    </row>
    <row r="47" spans="2:34">
      <c r="B47" s="218">
        <v>260</v>
      </c>
      <c r="C47" s="220" t="s">
        <v>16</v>
      </c>
      <c r="D47" s="224">
        <f t="shared" si="17"/>
        <v>0.9999829751452245</v>
      </c>
      <c r="E47" s="190">
        <f t="shared" si="17"/>
        <v>0.99959205357381908</v>
      </c>
      <c r="F47" s="190">
        <f t="shared" si="17"/>
        <v>0.99959205357381908</v>
      </c>
      <c r="G47" s="190">
        <f t="shared" si="17"/>
        <v>0.99723867761874196</v>
      </c>
      <c r="H47" s="190">
        <f t="shared" si="17"/>
        <v>0.99861485711571263</v>
      </c>
      <c r="I47" s="190">
        <f t="shared" si="17"/>
        <v>0.99686530793448491</v>
      </c>
      <c r="J47" s="190">
        <f t="shared" si="17"/>
        <v>0.99686530793448491</v>
      </c>
      <c r="K47" s="190">
        <f t="shared" si="17"/>
        <v>0.9998389254427158</v>
      </c>
      <c r="L47" s="190">
        <f t="shared" si="17"/>
        <v>0.99802299977351983</v>
      </c>
      <c r="M47" s="190">
        <f t="shared" si="17"/>
        <v>0.99676142936429069</v>
      </c>
      <c r="N47" s="190">
        <f t="shared" si="17"/>
        <v>0.74443002185809359</v>
      </c>
      <c r="O47" s="190">
        <f t="shared" si="17"/>
        <v>0.99686530793448491</v>
      </c>
      <c r="P47" s="190">
        <f t="shared" si="17"/>
        <v>0.99802299977351983</v>
      </c>
      <c r="Q47" s="230">
        <f t="shared" si="16"/>
        <v>0.62142867190631668</v>
      </c>
      <c r="R47" s="230">
        <f t="shared" si="16"/>
        <v>0.46044114820086124</v>
      </c>
      <c r="S47" s="230">
        <f t="shared" si="16"/>
        <v>0.2682882035219003</v>
      </c>
      <c r="T47" s="230">
        <f t="shared" si="16"/>
        <v>0.2682882035219003</v>
      </c>
      <c r="U47" s="230">
        <f t="shared" si="16"/>
        <v>0.29677854265158149</v>
      </c>
      <c r="V47" s="230">
        <f t="shared" si="16"/>
        <v>0.198254946454029</v>
      </c>
      <c r="W47" s="230">
        <f t="shared" si="16"/>
        <v>0.14857891386890815</v>
      </c>
      <c r="X47" s="230">
        <f t="shared" si="16"/>
        <v>0.13486796794397826</v>
      </c>
      <c r="Y47" s="235">
        <f t="shared" si="16"/>
        <v>0.58301988736170407</v>
      </c>
      <c r="Z47" s="235">
        <f t="shared" si="16"/>
        <v>0.19515499075714482</v>
      </c>
      <c r="AA47" s="235">
        <f t="shared" si="16"/>
        <v>0.17878800215658119</v>
      </c>
      <c r="AB47" s="235">
        <f t="shared" si="16"/>
        <v>7.6367157433048005E-2</v>
      </c>
      <c r="AC47" s="235">
        <f t="shared" si="16"/>
        <v>5.6722209246127704E-2</v>
      </c>
      <c r="AD47" s="240">
        <f t="shared" si="15"/>
        <v>0.17232111602010725</v>
      </c>
      <c r="AE47" s="240">
        <f t="shared" si="15"/>
        <v>0.25118432731113138</v>
      </c>
      <c r="AF47" s="240">
        <f t="shared" si="15"/>
        <v>0.43641680692625734</v>
      </c>
      <c r="AG47" s="240">
        <f t="shared" si="15"/>
        <v>0.22081319665561203</v>
      </c>
      <c r="AH47" s="240">
        <f t="shared" si="15"/>
        <v>9.8350223055426755E-4</v>
      </c>
    </row>
    <row r="48" spans="2:34">
      <c r="B48" s="218">
        <v>270</v>
      </c>
      <c r="C48" s="220" t="s">
        <v>16</v>
      </c>
      <c r="D48" s="224">
        <f t="shared" si="17"/>
        <v>0.9999941587810367</v>
      </c>
      <c r="E48" s="190">
        <f t="shared" si="17"/>
        <v>0.99981032954143312</v>
      </c>
      <c r="F48" s="190">
        <f t="shared" si="17"/>
        <v>0.99981032954143312</v>
      </c>
      <c r="G48" s="190">
        <f t="shared" si="17"/>
        <v>0.99845641087251724</v>
      </c>
      <c r="H48" s="190">
        <f t="shared" si="17"/>
        <v>0.99926244460744096</v>
      </c>
      <c r="I48" s="190">
        <f t="shared" si="17"/>
        <v>0.99818988783837481</v>
      </c>
      <c r="J48" s="190">
        <f t="shared" si="17"/>
        <v>0.99818988783837481</v>
      </c>
      <c r="K48" s="190">
        <f t="shared" si="17"/>
        <v>0.99993469135363677</v>
      </c>
      <c r="L48" s="190">
        <f t="shared" si="17"/>
        <v>0.99892075993503349</v>
      </c>
      <c r="M48" s="190">
        <f t="shared" si="17"/>
        <v>0.99816878796630726</v>
      </c>
      <c r="N48" s="190">
        <f t="shared" si="17"/>
        <v>0.76512603030562398</v>
      </c>
      <c r="O48" s="190">
        <f t="shared" si="17"/>
        <v>0.99818988783837481</v>
      </c>
      <c r="P48" s="190">
        <f t="shared" si="17"/>
        <v>0.99892075993503349</v>
      </c>
      <c r="Q48" s="230">
        <f t="shared" si="16"/>
        <v>0.64743504452381306</v>
      </c>
      <c r="R48" s="230">
        <f t="shared" si="16"/>
        <v>0.48537096233726168</v>
      </c>
      <c r="S48" s="230">
        <f t="shared" si="16"/>
        <v>0.28381476208899353</v>
      </c>
      <c r="T48" s="230">
        <f t="shared" si="16"/>
        <v>0.28381476208899353</v>
      </c>
      <c r="U48" s="230">
        <f t="shared" si="16"/>
        <v>0.31270374065839857</v>
      </c>
      <c r="V48" s="230">
        <f t="shared" si="16"/>
        <v>0.20971494775259342</v>
      </c>
      <c r="W48" s="230">
        <f t="shared" si="16"/>
        <v>0.15842304443511568</v>
      </c>
      <c r="X48" s="230">
        <f t="shared" si="16"/>
        <v>0.14399224815550371</v>
      </c>
      <c r="Y48" s="235">
        <f t="shared" si="16"/>
        <v>0.61547458345797246</v>
      </c>
      <c r="Z48" s="235">
        <f t="shared" si="16"/>
        <v>0.20652531628716825</v>
      </c>
      <c r="AA48" s="235">
        <f t="shared" si="16"/>
        <v>0.18941111458868692</v>
      </c>
      <c r="AB48" s="235">
        <f t="shared" si="16"/>
        <v>8.2055581004516265E-2</v>
      </c>
      <c r="AC48" s="235">
        <f t="shared" si="16"/>
        <v>6.146534878479705E-2</v>
      </c>
      <c r="AD48" s="240">
        <f t="shared" si="15"/>
        <v>0.18367520050266273</v>
      </c>
      <c r="AE48" s="240">
        <f t="shared" si="15"/>
        <v>0.26853527962364698</v>
      </c>
      <c r="AF48" s="240">
        <f t="shared" si="15"/>
        <v>0.45888723393537434</v>
      </c>
      <c r="AG48" s="240">
        <f t="shared" si="15"/>
        <v>0.23371817332321748</v>
      </c>
      <c r="AH48" s="240">
        <f t="shared" si="15"/>
        <v>1.3546058202065228E-3</v>
      </c>
    </row>
    <row r="49" spans="2:34">
      <c r="B49" s="218">
        <v>280</v>
      </c>
      <c r="C49" s="220" t="s">
        <v>16</v>
      </c>
      <c r="D49" s="224">
        <f t="shared" si="17"/>
        <v>0.99999803556713851</v>
      </c>
      <c r="E49" s="190">
        <f t="shared" si="17"/>
        <v>0.99991313549611249</v>
      </c>
      <c r="F49" s="190">
        <f t="shared" si="17"/>
        <v>0.99991313549611249</v>
      </c>
      <c r="G49" s="190">
        <f t="shared" si="17"/>
        <v>0.99914741245249195</v>
      </c>
      <c r="H49" s="190">
        <f t="shared" si="17"/>
        <v>0.99961195689949367</v>
      </c>
      <c r="I49" s="190">
        <f t="shared" si="17"/>
        <v>0.99896568463280311</v>
      </c>
      <c r="J49" s="190">
        <f t="shared" si="17"/>
        <v>0.99896568463280311</v>
      </c>
      <c r="K49" s="190">
        <f t="shared" si="17"/>
        <v>0.99997403376750682</v>
      </c>
      <c r="L49" s="190">
        <f t="shared" si="17"/>
        <v>0.99941787348209377</v>
      </c>
      <c r="M49" s="190">
        <f t="shared" si="17"/>
        <v>0.9989768964357586</v>
      </c>
      <c r="N49" s="190">
        <f t="shared" si="17"/>
        <v>0.78423138514245194</v>
      </c>
      <c r="O49" s="190">
        <f t="shared" si="17"/>
        <v>0.99896568463280311</v>
      </c>
      <c r="P49" s="190">
        <f t="shared" si="17"/>
        <v>0.99941787348209377</v>
      </c>
      <c r="Q49" s="230">
        <f t="shared" si="16"/>
        <v>0.67190725759187209</v>
      </c>
      <c r="R49" s="230">
        <f t="shared" si="16"/>
        <v>0.5094443648835949</v>
      </c>
      <c r="S49" s="230">
        <f t="shared" si="16"/>
        <v>0.29910509121711065</v>
      </c>
      <c r="T49" s="230">
        <f t="shared" si="16"/>
        <v>0.29910509121711065</v>
      </c>
      <c r="U49" s="230">
        <f t="shared" si="16"/>
        <v>0.32832877003005678</v>
      </c>
      <c r="V49" s="230">
        <f t="shared" si="16"/>
        <v>0.22103739038974302</v>
      </c>
      <c r="W49" s="230">
        <f t="shared" si="16"/>
        <v>0.16821997478207518</v>
      </c>
      <c r="X49" s="230">
        <f t="shared" si="16"/>
        <v>0.15308547437776807</v>
      </c>
      <c r="Y49" s="235">
        <f t="shared" si="16"/>
        <v>0.64604028663100621</v>
      </c>
      <c r="Z49" s="235">
        <f t="shared" si="16"/>
        <v>0.21776364047043084</v>
      </c>
      <c r="AA49" s="235">
        <f t="shared" si="16"/>
        <v>0.19992422566636742</v>
      </c>
      <c r="AB49" s="235">
        <f t="shared" si="16"/>
        <v>8.7758859724342997E-2</v>
      </c>
      <c r="AC49" s="235">
        <f t="shared" si="16"/>
        <v>6.6256796201244819E-2</v>
      </c>
      <c r="AD49" s="240">
        <f t="shared" si="15"/>
        <v>0.19496297339828356</v>
      </c>
      <c r="AE49" s="240">
        <f t="shared" si="15"/>
        <v>0.28573596122553191</v>
      </c>
      <c r="AF49" s="240">
        <f t="shared" si="15"/>
        <v>0.48065229348843463</v>
      </c>
      <c r="AG49" s="240">
        <f t="shared" si="15"/>
        <v>0.24646220947379946</v>
      </c>
      <c r="AH49" s="240">
        <f t="shared" si="15"/>
        <v>1.8232823822464386E-3</v>
      </c>
    </row>
    <row r="50" spans="2:34">
      <c r="B50" s="218">
        <v>290</v>
      </c>
      <c r="C50" s="220" t="s">
        <v>16</v>
      </c>
      <c r="D50" s="224">
        <f t="shared" si="17"/>
        <v>0.99999935114436045</v>
      </c>
      <c r="E50" s="190">
        <f t="shared" si="17"/>
        <v>0.99996075599928691</v>
      </c>
      <c r="F50" s="190">
        <f t="shared" si="17"/>
        <v>0.99996075599928691</v>
      </c>
      <c r="G50" s="190">
        <f t="shared" si="17"/>
        <v>0.99953415480195118</v>
      </c>
      <c r="H50" s="190">
        <f t="shared" si="17"/>
        <v>0.9997980431754443</v>
      </c>
      <c r="I50" s="190">
        <f t="shared" si="17"/>
        <v>0.99941456445100918</v>
      </c>
      <c r="J50" s="190">
        <f t="shared" si="17"/>
        <v>0.99941456445100918</v>
      </c>
      <c r="K50" s="190">
        <f t="shared" si="17"/>
        <v>0.99998985676749119</v>
      </c>
      <c r="L50" s="190">
        <f t="shared" si="17"/>
        <v>0.99968939378265298</v>
      </c>
      <c r="M50" s="190">
        <f t="shared" si="17"/>
        <v>0.99943454562167822</v>
      </c>
      <c r="N50" s="190">
        <f t="shared" si="17"/>
        <v>0.80185065321908267</v>
      </c>
      <c r="O50" s="190">
        <f t="shared" si="17"/>
        <v>0.99941456445100918</v>
      </c>
      <c r="P50" s="190">
        <f t="shared" si="17"/>
        <v>0.99968939378265298</v>
      </c>
      <c r="Q50" s="230">
        <f t="shared" si="16"/>
        <v>0.69489104746214236</v>
      </c>
      <c r="R50" s="230">
        <f t="shared" si="16"/>
        <v>0.53264416667927783</v>
      </c>
      <c r="S50" s="230">
        <f t="shared" si="16"/>
        <v>0.31414480057628613</v>
      </c>
      <c r="T50" s="230">
        <f t="shared" si="16"/>
        <v>0.31414480057628613</v>
      </c>
      <c r="U50" s="230">
        <f t="shared" si="16"/>
        <v>0.34364468205204957</v>
      </c>
      <c r="V50" s="230">
        <f t="shared" si="16"/>
        <v>0.23221313823688927</v>
      </c>
      <c r="W50" s="230">
        <f t="shared" si="16"/>
        <v>0.17795625278058691</v>
      </c>
      <c r="X50" s="230">
        <f t="shared" si="16"/>
        <v>0.16213397604370838</v>
      </c>
      <c r="Y50" s="235">
        <f t="shared" si="16"/>
        <v>0.67471129152622866</v>
      </c>
      <c r="Z50" s="235">
        <f t="shared" si="16"/>
        <v>0.22886051432170468</v>
      </c>
      <c r="AA50" s="235">
        <f t="shared" si="16"/>
        <v>0.21031774094903111</v>
      </c>
      <c r="AB50" s="235">
        <f t="shared" si="16"/>
        <v>9.346644578592439E-2</v>
      </c>
      <c r="AC50" s="235">
        <f t="shared" si="16"/>
        <v>7.1085391958175939E-2</v>
      </c>
      <c r="AD50" s="240">
        <f t="shared" si="15"/>
        <v>0.20616827661133369</v>
      </c>
      <c r="AE50" s="240">
        <f t="shared" si="15"/>
        <v>0.30275213407402135</v>
      </c>
      <c r="AF50" s="240">
        <f t="shared" si="15"/>
        <v>0.50170291948692414</v>
      </c>
      <c r="AG50" s="240">
        <f t="shared" si="15"/>
        <v>0.25903381434425621</v>
      </c>
      <c r="AH50" s="240">
        <f t="shared" si="15"/>
        <v>2.4039423609734101E-3</v>
      </c>
    </row>
    <row r="51" spans="2:34">
      <c r="B51" s="218">
        <v>300</v>
      </c>
      <c r="C51" s="220" t="s">
        <v>16</v>
      </c>
      <c r="D51" s="224">
        <f t="shared" si="17"/>
        <v>0.99999978914124421</v>
      </c>
      <c r="E51" s="190">
        <f t="shared" si="17"/>
        <v>0.99998248717754523</v>
      </c>
      <c r="F51" s="190">
        <f t="shared" si="17"/>
        <v>0.99998248717754523</v>
      </c>
      <c r="G51" s="190">
        <f t="shared" si="17"/>
        <v>0.99974795256188997</v>
      </c>
      <c r="H51" s="190">
        <f t="shared" si="17"/>
        <v>0.99989591773310083</v>
      </c>
      <c r="I51" s="190">
        <f t="shared" si="17"/>
        <v>0.99967147191917916</v>
      </c>
      <c r="J51" s="190">
        <f t="shared" si="17"/>
        <v>0.99967147191917916</v>
      </c>
      <c r="K51" s="190">
        <f t="shared" si="17"/>
        <v>0.99999610053259003</v>
      </c>
      <c r="L51" s="190">
        <f t="shared" si="17"/>
        <v>0.99983588775535681</v>
      </c>
      <c r="M51" s="190">
        <f t="shared" si="17"/>
        <v>0.99969053319512047</v>
      </c>
      <c r="N51" s="190">
        <f t="shared" si="17"/>
        <v>0.81808538050054058</v>
      </c>
      <c r="O51" s="190">
        <f t="shared" si="17"/>
        <v>0.99967147191917916</v>
      </c>
      <c r="P51" s="190">
        <f t="shared" si="17"/>
        <v>0.99983588775535681</v>
      </c>
      <c r="Q51" s="230">
        <f t="shared" si="16"/>
        <v>0.71644009520079743</v>
      </c>
      <c r="R51" s="230">
        <f t="shared" si="16"/>
        <v>0.55496275953502294</v>
      </c>
      <c r="S51" s="230">
        <f t="shared" si="16"/>
        <v>0.32892287067021109</v>
      </c>
      <c r="T51" s="230">
        <f t="shared" si="16"/>
        <v>0.32892287067021109</v>
      </c>
      <c r="U51" s="230">
        <f t="shared" si="16"/>
        <v>0.35864548273113589</v>
      </c>
      <c r="V51" s="230">
        <f t="shared" si="16"/>
        <v>0.24323514897407261</v>
      </c>
      <c r="W51" s="230">
        <f t="shared" si="16"/>
        <v>0.187620193750551</v>
      </c>
      <c r="X51" s="230">
        <f t="shared" si="16"/>
        <v>0.17112667566475337</v>
      </c>
      <c r="Y51" s="235">
        <f t="shared" si="16"/>
        <v>0.70150905446692136</v>
      </c>
      <c r="Z51" s="235">
        <f t="shared" si="16"/>
        <v>0.239808580394124</v>
      </c>
      <c r="AA51" s="235">
        <f t="shared" si="16"/>
        <v>0.22058407309773162</v>
      </c>
      <c r="AB51" s="235">
        <f t="shared" si="16"/>
        <v>9.9169182236656384E-2</v>
      </c>
      <c r="AC51" s="235">
        <f t="shared" si="16"/>
        <v>7.5941236393614456E-2</v>
      </c>
      <c r="AD51" s="240">
        <f t="shared" si="15"/>
        <v>0.21727759024955856</v>
      </c>
      <c r="AE51" s="240">
        <f t="shared" si="15"/>
        <v>0.31955510033452172</v>
      </c>
      <c r="AF51" s="240">
        <f t="shared" si="15"/>
        <v>0.52203637960165628</v>
      </c>
      <c r="AG51" s="240">
        <f t="shared" si="15"/>
        <v>0.27142402841165497</v>
      </c>
      <c r="AH51" s="240">
        <f t="shared" si="15"/>
        <v>3.1110922828460619E-3</v>
      </c>
    </row>
    <row r="52" spans="2:34">
      <c r="B52" s="218">
        <v>310</v>
      </c>
      <c r="C52" s="220" t="s">
        <v>16</v>
      </c>
      <c r="D52" s="224">
        <f t="shared" si="17"/>
        <v>0.99999993248019359</v>
      </c>
      <c r="E52" s="190">
        <f t="shared" si="17"/>
        <v>0.99999227164260229</v>
      </c>
      <c r="F52" s="190">
        <f t="shared" si="17"/>
        <v>0.99999227164260229</v>
      </c>
      <c r="G52" s="190">
        <f t="shared" si="17"/>
        <v>0.99986483888606692</v>
      </c>
      <c r="H52" s="190">
        <f t="shared" si="17"/>
        <v>0.99994683472826917</v>
      </c>
      <c r="I52" s="190">
        <f t="shared" si="17"/>
        <v>0.99981707365620731</v>
      </c>
      <c r="J52" s="190">
        <f t="shared" si="17"/>
        <v>0.99981707365620731</v>
      </c>
      <c r="K52" s="190">
        <f t="shared" si="17"/>
        <v>0.99999852245667542</v>
      </c>
      <c r="L52" s="190">
        <f t="shared" si="17"/>
        <v>0.99991405865601513</v>
      </c>
      <c r="M52" s="190">
        <f t="shared" si="17"/>
        <v>0.99983213540125648</v>
      </c>
      <c r="N52" s="190">
        <f t="shared" si="17"/>
        <v>0.83303318478071076</v>
      </c>
      <c r="O52" s="190">
        <f t="shared" si="17"/>
        <v>0.99981707365620731</v>
      </c>
      <c r="P52" s="190">
        <f t="shared" si="17"/>
        <v>0.99991405865601513</v>
      </c>
      <c r="Q52" s="230">
        <f t="shared" si="16"/>
        <v>0.73661357185412135</v>
      </c>
      <c r="R52" s="230">
        <f t="shared" si="16"/>
        <v>0.57640039726933623</v>
      </c>
      <c r="S52" s="230">
        <f t="shared" si="16"/>
        <v>0.34343111321284653</v>
      </c>
      <c r="T52" s="230">
        <f t="shared" si="16"/>
        <v>0.34343111321284653</v>
      </c>
      <c r="U52" s="230">
        <f t="shared" si="16"/>
        <v>0.37332761369799677</v>
      </c>
      <c r="V52" s="230">
        <f t="shared" si="16"/>
        <v>0.25409811707721708</v>
      </c>
      <c r="W52" s="230">
        <f t="shared" si="16"/>
        <v>0.19720216808936863</v>
      </c>
      <c r="X52" s="230">
        <f t="shared" si="16"/>
        <v>0.18005387472096163</v>
      </c>
      <c r="Y52" s="235">
        <f t="shared" si="16"/>
        <v>0.72647624814160761</v>
      </c>
      <c r="Z52" s="235">
        <f t="shared" si="16"/>
        <v>0.25060224737354919</v>
      </c>
      <c r="AA52" s="235">
        <f t="shared" si="16"/>
        <v>0.23071731167835494</v>
      </c>
      <c r="AB52" s="235">
        <f t="shared" si="16"/>
        <v>0.10485917033372649</v>
      </c>
      <c r="AC52" s="235">
        <f t="shared" si="16"/>
        <v>8.0815540477634396E-2</v>
      </c>
      <c r="AD52" s="240">
        <f t="shared" si="15"/>
        <v>0.22827967073177902</v>
      </c>
      <c r="AE52" s="240">
        <f t="shared" si="15"/>
        <v>0.33612099795035527</v>
      </c>
      <c r="AF52" s="240">
        <f t="shared" si="15"/>
        <v>0.54165509723932714</v>
      </c>
      <c r="AG52" s="240">
        <f t="shared" si="15"/>
        <v>0.2836260201251698</v>
      </c>
      <c r="AH52" s="240">
        <f t="shared" si="15"/>
        <v>3.9590941024015844E-3</v>
      </c>
    </row>
    <row r="53" spans="2:34">
      <c r="B53" s="218">
        <v>320</v>
      </c>
      <c r="C53" s="220" t="s">
        <v>16</v>
      </c>
      <c r="D53" s="224">
        <f t="shared" si="17"/>
        <v>0.99999997866703683</v>
      </c>
      <c r="E53" s="190">
        <f t="shared" si="17"/>
        <v>0.99999662398219136</v>
      </c>
      <c r="F53" s="190">
        <f t="shared" si="17"/>
        <v>0.99999662398219136</v>
      </c>
      <c r="G53" s="190">
        <f t="shared" si="17"/>
        <v>0.99992810543679067</v>
      </c>
      <c r="H53" s="190">
        <f t="shared" si="17"/>
        <v>0.99997306231097027</v>
      </c>
      <c r="I53" s="190">
        <f t="shared" si="17"/>
        <v>0.99989886674425899</v>
      </c>
      <c r="J53" s="190">
        <f t="shared" si="17"/>
        <v>0.99989886674425899</v>
      </c>
      <c r="K53" s="190">
        <f t="shared" si="17"/>
        <v>0.99999944747715908</v>
      </c>
      <c r="L53" s="190">
        <f t="shared" si="17"/>
        <v>0.99995535831208349</v>
      </c>
      <c r="M53" s="190">
        <f t="shared" si="17"/>
        <v>0.99990968120411194</v>
      </c>
      <c r="N53" s="190">
        <f t="shared" si="17"/>
        <v>0.84678703839224145</v>
      </c>
      <c r="O53" s="190">
        <f t="shared" si="17"/>
        <v>0.99989886674425899</v>
      </c>
      <c r="P53" s="190">
        <f t="shared" si="17"/>
        <v>0.99995535831208349</v>
      </c>
      <c r="Q53" s="230">
        <f t="shared" si="16"/>
        <v>0.75547417321116495</v>
      </c>
      <c r="R53" s="230">
        <f t="shared" si="16"/>
        <v>0.59696373242201428</v>
      </c>
      <c r="S53" s="230">
        <f t="shared" si="16"/>
        <v>0.35766371962325144</v>
      </c>
      <c r="T53" s="230">
        <f t="shared" si="16"/>
        <v>0.35766371962325144</v>
      </c>
      <c r="U53" s="230">
        <f t="shared" si="16"/>
        <v>0.38768952579194227</v>
      </c>
      <c r="V53" s="230">
        <f t="shared" si="16"/>
        <v>0.26479819408834293</v>
      </c>
      <c r="W53" s="230">
        <f t="shared" si="16"/>
        <v>0.20669419329114896</v>
      </c>
      <c r="X53" s="230">
        <f t="shared" si="16"/>
        <v>0.18890756384099169</v>
      </c>
      <c r="Y53" s="235">
        <f t="shared" si="16"/>
        <v>0.74967167009407432</v>
      </c>
      <c r="Z53" s="235">
        <f t="shared" si="16"/>
        <v>0.26123739431258097</v>
      </c>
      <c r="AA53" s="235">
        <f t="shared" si="16"/>
        <v>0.24071297766513508</v>
      </c>
      <c r="AB53" s="235">
        <f t="shared" si="16"/>
        <v>0.11052954105795915</v>
      </c>
      <c r="AC53" s="235">
        <f t="shared" si="16"/>
        <v>8.5700477635851494E-2</v>
      </c>
      <c r="AD53" s="240">
        <f t="shared" si="15"/>
        <v>0.23916522779753058</v>
      </c>
      <c r="AE53" s="240">
        <f t="shared" si="15"/>
        <v>0.35243018850600327</v>
      </c>
      <c r="AF53" s="240">
        <f t="shared" si="15"/>
        <v>0.56056566330355273</v>
      </c>
      <c r="AG53" s="240">
        <f t="shared" si="15"/>
        <v>0.29563474629876219</v>
      </c>
      <c r="AH53" s="240">
        <f t="shared" si="15"/>
        <v>4.9619444441013636E-3</v>
      </c>
    </row>
    <row r="54" spans="2:34">
      <c r="B54" s="218">
        <v>330</v>
      </c>
      <c r="C54" s="220" t="s">
        <v>16</v>
      </c>
      <c r="D54" s="224">
        <f t="shared" si="17"/>
        <v>0.99999999334162359</v>
      </c>
      <c r="E54" s="190">
        <f t="shared" si="17"/>
        <v>0.99999853884240364</v>
      </c>
      <c r="F54" s="190">
        <f t="shared" si="17"/>
        <v>0.99999853884240364</v>
      </c>
      <c r="G54" s="190">
        <f t="shared" si="17"/>
        <v>0.9999620403389613</v>
      </c>
      <c r="H54" s="190">
        <f t="shared" si="17"/>
        <v>0.9999864517828988</v>
      </c>
      <c r="I54" s="190">
        <f t="shared" si="17"/>
        <v>0.99994444857955345</v>
      </c>
      <c r="J54" s="190">
        <f t="shared" si="17"/>
        <v>0.99994444857955345</v>
      </c>
      <c r="K54" s="190">
        <f t="shared" si="17"/>
        <v>0.99999979585470533</v>
      </c>
      <c r="L54" s="190">
        <f t="shared" si="17"/>
        <v>0.9999769821728518</v>
      </c>
      <c r="M54" s="190">
        <f t="shared" si="17"/>
        <v>0.99995176326562873</v>
      </c>
      <c r="N54" s="190">
        <f t="shared" si="17"/>
        <v>0.8594354747141707</v>
      </c>
      <c r="O54" s="190">
        <f t="shared" si="17"/>
        <v>0.99994444857955345</v>
      </c>
      <c r="P54" s="190">
        <f t="shared" si="17"/>
        <v>0.9999769821728518</v>
      </c>
      <c r="Q54" s="230">
        <f t="shared" si="16"/>
        <v>0.77308654924857101</v>
      </c>
      <c r="R54" s="230">
        <f t="shared" si="16"/>
        <v>0.61666457554970333</v>
      </c>
      <c r="S54" s="230">
        <f t="shared" si="16"/>
        <v>0.37161687764684764</v>
      </c>
      <c r="T54" s="230">
        <f t="shared" si="16"/>
        <v>0.37161687764684764</v>
      </c>
      <c r="U54" s="230">
        <f t="shared" si="16"/>
        <v>0.40173131602610684</v>
      </c>
      <c r="V54" s="230">
        <f t="shared" si="16"/>
        <v>0.27533274871210495</v>
      </c>
      <c r="W54" s="230">
        <f t="shared" si="16"/>
        <v>0.21608970485468967</v>
      </c>
      <c r="X54" s="230">
        <f t="shared" si="16"/>
        <v>0.19768108345124974</v>
      </c>
      <c r="Y54" s="235">
        <f t="shared" si="16"/>
        <v>0.77116595961858159</v>
      </c>
      <c r="Z54" s="235">
        <f t="shared" si="16"/>
        <v>0.27171113394689211</v>
      </c>
      <c r="AA54" s="235">
        <f t="shared" si="16"/>
        <v>0.25056777985015111</v>
      </c>
      <c r="AB54" s="235">
        <f t="shared" si="16"/>
        <v>0.11617444242591723</v>
      </c>
      <c r="AC54" s="235">
        <f t="shared" si="16"/>
        <v>9.0589178116720417E-2</v>
      </c>
      <c r="AD54" s="240">
        <f t="shared" ref="AD54:AH67" si="18">IF((AD$2-(SQRT((AD$9/AD$15)^2+4*AD$16*AD$14))*$B54) &lt; 0, 0.5*EXP(((AD$9/AD$15)*AD$2)/(2*AD$14))*(EXP(-(AD$2*(SQRT((AD$9/AD$15)^2+4*AD$16*AD$14)))/(2*AD$14))*(2-ERFC(-(AD$2-(SQRT((AD$9/AD$15)^2+4*AD$16*AD$14))*$B54)/(2*SQRT(AD$14*$B54))))),0.5*EXP(((AD$9/AD$15)*AD$2)/(2*AD$14))*(EXP(-(AD$2*(SQRT((AD$9/AD$15)^2+4*AD$16*AD$14)))/(2*AD$14))*ERFC((AD$2-(SQRT((AD$9/AD$15)^2+4*AD$16*AD$14))*$B54)/(2*SQRT(AD$14*$B54)))))</f>
        <v>0.24992666609264907</v>
      </c>
      <c r="AE54" s="240">
        <f t="shared" si="18"/>
        <v>0.3684667120756886</v>
      </c>
      <c r="AF54" s="240">
        <f t="shared" si="18"/>
        <v>0.57877800868212159</v>
      </c>
      <c r="AG54" s="240">
        <f t="shared" si="18"/>
        <v>0.3074466611316759</v>
      </c>
      <c r="AH54" s="240">
        <f t="shared" si="18"/>
        <v>6.1330741335169359E-3</v>
      </c>
    </row>
    <row r="55" spans="2:34">
      <c r="B55" s="218">
        <v>340</v>
      </c>
      <c r="C55" s="220" t="s">
        <v>16</v>
      </c>
      <c r="D55" s="224">
        <f t="shared" si="17"/>
        <v>0.99999999794486194</v>
      </c>
      <c r="E55" s="190">
        <f t="shared" si="17"/>
        <v>0.99999937293977259</v>
      </c>
      <c r="F55" s="190">
        <f t="shared" si="17"/>
        <v>0.99999937293977259</v>
      </c>
      <c r="G55" s="190">
        <f t="shared" si="17"/>
        <v>0.9999800930777587</v>
      </c>
      <c r="H55" s="190">
        <f t="shared" si="17"/>
        <v>0.99999323188282119</v>
      </c>
      <c r="I55" s="190">
        <f t="shared" si="17"/>
        <v>0.99996966669672527</v>
      </c>
      <c r="J55" s="190">
        <f t="shared" si="17"/>
        <v>0.99996966669672527</v>
      </c>
      <c r="K55" s="190">
        <f t="shared" si="17"/>
        <v>0.99999992539715032</v>
      </c>
      <c r="L55" s="190">
        <f t="shared" si="17"/>
        <v>0.99998821180521646</v>
      </c>
      <c r="M55" s="190">
        <f t="shared" si="17"/>
        <v>0.99997441227721173</v>
      </c>
      <c r="N55" s="190">
        <f t="shared" si="17"/>
        <v>0.8710614956824414</v>
      </c>
      <c r="O55" s="190">
        <f t="shared" si="17"/>
        <v>0.99996966669672527</v>
      </c>
      <c r="P55" s="190">
        <f t="shared" si="17"/>
        <v>0.99998821180521646</v>
      </c>
      <c r="Q55" s="230">
        <f t="shared" si="16"/>
        <v>0.7895160718435833</v>
      </c>
      <c r="R55" s="230">
        <f t="shared" si="16"/>
        <v>0.63551884650398627</v>
      </c>
      <c r="S55" s="230">
        <f t="shared" si="16"/>
        <v>0.38528844593931605</v>
      </c>
      <c r="T55" s="230">
        <f t="shared" si="16"/>
        <v>0.38528844593931605</v>
      </c>
      <c r="U55" s="230">
        <f t="shared" si="16"/>
        <v>0.41545442919048042</v>
      </c>
      <c r="V55" s="230">
        <f t="shared" si="16"/>
        <v>0.28570016661453157</v>
      </c>
      <c r="W55" s="230">
        <f t="shared" si="16"/>
        <v>0.22538336070208684</v>
      </c>
      <c r="X55" s="230">
        <f t="shared" si="16"/>
        <v>0.20636893975142126</v>
      </c>
      <c r="Y55" s="235">
        <f t="shared" si="16"/>
        <v>0.7910380295298296</v>
      </c>
      <c r="Z55" s="235">
        <f t="shared" si="16"/>
        <v>0.28202161044387519</v>
      </c>
      <c r="AA55" s="235">
        <f t="shared" si="16"/>
        <v>0.26027942918608449</v>
      </c>
      <c r="AB55" s="235">
        <f t="shared" si="16"/>
        <v>0.12178884259578993</v>
      </c>
      <c r="AC55" s="235">
        <f t="shared" si="16"/>
        <v>9.5475514920862384E-2</v>
      </c>
      <c r="AD55" s="240">
        <f t="shared" si="18"/>
        <v>0.26055783897329204</v>
      </c>
      <c r="AE55" s="240">
        <f t="shared" si="18"/>
        <v>0.38421780549589046</v>
      </c>
      <c r="AF55" s="240">
        <f t="shared" si="18"/>
        <v>0.59630471206143199</v>
      </c>
      <c r="AG55" s="240">
        <f t="shared" si="18"/>
        <v>0.31905947981641114</v>
      </c>
      <c r="AH55" s="240">
        <f t="shared" si="18"/>
        <v>7.485175857844085E-3</v>
      </c>
    </row>
    <row r="56" spans="2:34">
      <c r="B56" s="218">
        <v>350</v>
      </c>
      <c r="C56" s="220" t="s">
        <v>16</v>
      </c>
      <c r="D56" s="224">
        <f t="shared" si="17"/>
        <v>0.99999999937211947</v>
      </c>
      <c r="E56" s="190">
        <f t="shared" si="17"/>
        <v>0.99999973297686995</v>
      </c>
      <c r="F56" s="190">
        <f t="shared" si="17"/>
        <v>0.99999973297686995</v>
      </c>
      <c r="G56" s="190">
        <f t="shared" si="17"/>
        <v>0.99998962505938982</v>
      </c>
      <c r="H56" s="190">
        <f t="shared" si="17"/>
        <v>0.99999663982229581</v>
      </c>
      <c r="I56" s="190">
        <f t="shared" si="17"/>
        <v>0.99998352665721302</v>
      </c>
      <c r="J56" s="190">
        <f t="shared" si="17"/>
        <v>0.99998352665721302</v>
      </c>
      <c r="K56" s="190">
        <f t="shared" si="17"/>
        <v>0.99999997301034438</v>
      </c>
      <c r="L56" s="190">
        <f t="shared" si="17"/>
        <v>0.99999400023751472</v>
      </c>
      <c r="M56" s="190">
        <f t="shared" si="17"/>
        <v>0.9999865108885666</v>
      </c>
      <c r="N56" s="190">
        <f t="shared" si="17"/>
        <v>0.88174320582298327</v>
      </c>
      <c r="O56" s="190">
        <f t="shared" si="17"/>
        <v>0.99998352665721302</v>
      </c>
      <c r="P56" s="190">
        <f t="shared" si="17"/>
        <v>0.99999400023751472</v>
      </c>
      <c r="Q56" s="230">
        <f t="shared" si="16"/>
        <v>0.80482785452951811</v>
      </c>
      <c r="R56" s="230">
        <f t="shared" si="16"/>
        <v>0.6535456920651006</v>
      </c>
      <c r="S56" s="230">
        <f t="shared" si="16"/>
        <v>0.39867768071978399</v>
      </c>
      <c r="T56" s="230">
        <f t="shared" si="16"/>
        <v>0.39867768071978399</v>
      </c>
      <c r="U56" s="230">
        <f t="shared" si="16"/>
        <v>0.42886140748366908</v>
      </c>
      <c r="V56" s="230">
        <f t="shared" si="16"/>
        <v>0.29589967373876391</v>
      </c>
      <c r="W56" s="230">
        <f t="shared" si="16"/>
        <v>0.23457086103710612</v>
      </c>
      <c r="X56" s="230">
        <f t="shared" si="16"/>
        <v>0.21496664541162702</v>
      </c>
      <c r="Y56" s="235">
        <f t="shared" si="16"/>
        <v>0.80937211827691624</v>
      </c>
      <c r="Z56" s="235">
        <f t="shared" si="16"/>
        <v>0.29216782996187796</v>
      </c>
      <c r="AA56" s="235">
        <f t="shared" si="16"/>
        <v>0.26984647721666966</v>
      </c>
      <c r="AB56" s="235">
        <f t="shared" si="16"/>
        <v>0.12736844676302289</v>
      </c>
      <c r="AC56" s="235">
        <f t="shared" si="16"/>
        <v>0.10035413726512672</v>
      </c>
      <c r="AD56" s="240">
        <f t="shared" si="18"/>
        <v>0.27105384894998341</v>
      </c>
      <c r="AE56" s="240">
        <f t="shared" si="18"/>
        <v>0.39967348179277823</v>
      </c>
      <c r="AF56" s="240">
        <f t="shared" si="18"/>
        <v>0.61316042235426027</v>
      </c>
      <c r="AG56" s="240">
        <f t="shared" si="18"/>
        <v>0.33047196833256853</v>
      </c>
      <c r="AH56" s="240">
        <f t="shared" si="18"/>
        <v>9.0300615219542375E-3</v>
      </c>
    </row>
    <row r="57" spans="2:34">
      <c r="B57" s="218">
        <v>360</v>
      </c>
      <c r="C57" s="220" t="s">
        <v>16</v>
      </c>
      <c r="D57" s="224">
        <f t="shared" si="17"/>
        <v>0.99999999980996201</v>
      </c>
      <c r="E57" s="190">
        <f t="shared" si="17"/>
        <v>0.99999988710080734</v>
      </c>
      <c r="F57" s="190">
        <f t="shared" si="17"/>
        <v>0.99999988710080734</v>
      </c>
      <c r="G57" s="190">
        <f t="shared" si="17"/>
        <v>0.99999462367630809</v>
      </c>
      <c r="H57" s="190">
        <f t="shared" si="17"/>
        <v>0.99999834123758424</v>
      </c>
      <c r="I57" s="190">
        <f t="shared" si="17"/>
        <v>0.99999109830107535</v>
      </c>
      <c r="J57" s="190">
        <f t="shared" si="17"/>
        <v>0.99999109830107535</v>
      </c>
      <c r="K57" s="190">
        <f t="shared" si="17"/>
        <v>0.9999999903256529</v>
      </c>
      <c r="L57" s="190">
        <f t="shared" si="17"/>
        <v>0.99999696370912772</v>
      </c>
      <c r="M57" s="190">
        <f t="shared" si="17"/>
        <v>0.99999292947815654</v>
      </c>
      <c r="N57" s="190">
        <f t="shared" si="17"/>
        <v>0.89155369590961397</v>
      </c>
      <c r="O57" s="190">
        <f t="shared" si="17"/>
        <v>0.99999109830107535</v>
      </c>
      <c r="P57" s="190">
        <f t="shared" si="17"/>
        <v>0.99999696370912772</v>
      </c>
      <c r="Q57" s="230">
        <f t="shared" si="16"/>
        <v>0.81908602521155194</v>
      </c>
      <c r="R57" s="230">
        <f t="shared" si="16"/>
        <v>0.67076674132978342</v>
      </c>
      <c r="S57" s="230">
        <f t="shared" si="16"/>
        <v>0.41178500175901983</v>
      </c>
      <c r="T57" s="230">
        <f t="shared" si="16"/>
        <v>0.41178500175901983</v>
      </c>
      <c r="U57" s="230">
        <f t="shared" si="16"/>
        <v>0.44195568143967151</v>
      </c>
      <c r="V57" s="230">
        <f t="shared" si="16"/>
        <v>0.30593120523437684</v>
      </c>
      <c r="W57" s="230">
        <f t="shared" si="16"/>
        <v>0.24364881740574754</v>
      </c>
      <c r="X57" s="230">
        <f t="shared" si="16"/>
        <v>0.22347058414172677</v>
      </c>
      <c r="Y57" s="235">
        <f t="shared" si="16"/>
        <v>0.82625542295946219</v>
      </c>
      <c r="Z57" s="235">
        <f t="shared" si="16"/>
        <v>0.30214951242214694</v>
      </c>
      <c r="AA57" s="235">
        <f t="shared" si="16"/>
        <v>0.27926817944019766</v>
      </c>
      <c r="AB57" s="235">
        <f t="shared" si="16"/>
        <v>0.13290960628041776</v>
      </c>
      <c r="AC57" s="235">
        <f t="shared" si="16"/>
        <v>0.10522034374699997</v>
      </c>
      <c r="AD57" s="240">
        <f t="shared" si="18"/>
        <v>0.28141087239913476</v>
      </c>
      <c r="AE57" s="240">
        <f t="shared" si="18"/>
        <v>0.41482615770489389</v>
      </c>
      <c r="AF57" s="240">
        <f t="shared" si="18"/>
        <v>0.62936137699898698</v>
      </c>
      <c r="AG57" s="240">
        <f t="shared" si="18"/>
        <v>0.34168377173544406</v>
      </c>
      <c r="AH57" s="240">
        <f t="shared" si="18"/>
        <v>1.0778542421860384E-2</v>
      </c>
    </row>
    <row r="58" spans="2:34">
      <c r="B58" s="218">
        <v>370</v>
      </c>
      <c r="C58" s="220" t="s">
        <v>16</v>
      </c>
      <c r="D58" s="224">
        <f t="shared" si="17"/>
        <v>0.99999999994297606</v>
      </c>
      <c r="E58" s="190">
        <f t="shared" si="17"/>
        <v>0.99999995257782259</v>
      </c>
      <c r="F58" s="190">
        <f t="shared" si="17"/>
        <v>0.99999995257782259</v>
      </c>
      <c r="G58" s="190">
        <f t="shared" si="17"/>
        <v>0.99999722859715201</v>
      </c>
      <c r="H58" s="190">
        <f t="shared" si="17"/>
        <v>0.99999918542704558</v>
      </c>
      <c r="I58" s="190">
        <f t="shared" si="17"/>
        <v>0.99999521187833829</v>
      </c>
      <c r="J58" s="190">
        <f t="shared" si="17"/>
        <v>0.99999521187833829</v>
      </c>
      <c r="K58" s="190">
        <f t="shared" si="17"/>
        <v>0.99999999656166771</v>
      </c>
      <c r="L58" s="190">
        <f t="shared" si="17"/>
        <v>0.9999984714785598</v>
      </c>
      <c r="M58" s="190">
        <f t="shared" si="17"/>
        <v>0.99999631334831607</v>
      </c>
      <c r="N58" s="190">
        <f t="shared" si="17"/>
        <v>0.900561092004037</v>
      </c>
      <c r="O58" s="190">
        <f t="shared" si="17"/>
        <v>0.99999521187833829</v>
      </c>
      <c r="P58" s="190">
        <f t="shared" si="17"/>
        <v>0.9999984714785598</v>
      </c>
      <c r="Q58" s="230">
        <f t="shared" si="16"/>
        <v>0.83235315420719369</v>
      </c>
      <c r="R58" s="230">
        <f t="shared" si="16"/>
        <v>0.68720548721370256</v>
      </c>
      <c r="S58" s="230">
        <f t="shared" si="16"/>
        <v>0.42461179567850066</v>
      </c>
      <c r="T58" s="230">
        <f t="shared" si="16"/>
        <v>0.42461179567850066</v>
      </c>
      <c r="U58" s="230">
        <f t="shared" si="16"/>
        <v>0.45474139517868611</v>
      </c>
      <c r="V58" s="230">
        <f t="shared" si="16"/>
        <v>0.31579527561040088</v>
      </c>
      <c r="W58" s="230">
        <f t="shared" si="16"/>
        <v>0.25261461325223544</v>
      </c>
      <c r="X58" s="230">
        <f t="shared" si="16"/>
        <v>0.23187788067786771</v>
      </c>
      <c r="Y58" s="235">
        <f t="shared" si="16"/>
        <v>0.84177604313020693</v>
      </c>
      <c r="Z58" s="235">
        <f t="shared" si="16"/>
        <v>0.31196697794041661</v>
      </c>
      <c r="AA58" s="235">
        <f t="shared" si="16"/>
        <v>0.28854438095013279</v>
      </c>
      <c r="AB58" s="235">
        <f t="shared" si="16"/>
        <v>0.1384092387314374</v>
      </c>
      <c r="AC58" s="235">
        <f t="shared" si="16"/>
        <v>0.11006994897655847</v>
      </c>
      <c r="AD58" s="240">
        <f t="shared" si="18"/>
        <v>0.29162600933195854</v>
      </c>
      <c r="AE58" s="240">
        <f t="shared" si="18"/>
        <v>0.42967032966220764</v>
      </c>
      <c r="AF58" s="240">
        <f t="shared" si="18"/>
        <v>0.64492500186736967</v>
      </c>
      <c r="AG58" s="240">
        <f t="shared" si="18"/>
        <v>0.35269526742336743</v>
      </c>
      <c r="AH58" s="240">
        <f t="shared" si="18"/>
        <v>1.27403400318879E-2</v>
      </c>
    </row>
    <row r="59" spans="2:34">
      <c r="B59" s="218">
        <v>380</v>
      </c>
      <c r="C59" s="220" t="s">
        <v>16</v>
      </c>
      <c r="D59" s="224">
        <f t="shared" si="17"/>
        <v>0.99999999998302458</v>
      </c>
      <c r="E59" s="190">
        <f t="shared" si="17"/>
        <v>0.99999998020104597</v>
      </c>
      <c r="F59" s="190">
        <f t="shared" si="17"/>
        <v>0.99999998020104597</v>
      </c>
      <c r="G59" s="190">
        <f t="shared" si="17"/>
        <v>0.99999857831011318</v>
      </c>
      <c r="H59" s="190">
        <f t="shared" si="17"/>
        <v>0.99999960191468229</v>
      </c>
      <c r="I59" s="190">
        <f t="shared" si="17"/>
        <v>0.99999743543762587</v>
      </c>
      <c r="J59" s="190">
        <f t="shared" si="17"/>
        <v>0.99999743543762587</v>
      </c>
      <c r="K59" s="190">
        <f t="shared" si="17"/>
        <v>0.99999999878755264</v>
      </c>
      <c r="L59" s="190">
        <f t="shared" si="17"/>
        <v>0.9999992342358025</v>
      </c>
      <c r="M59" s="190">
        <f t="shared" si="17"/>
        <v>0.99999808705838389</v>
      </c>
      <c r="N59" s="190">
        <f t="shared" si="17"/>
        <v>0.90882879305253694</v>
      </c>
      <c r="O59" s="190">
        <f t="shared" si="17"/>
        <v>0.99999743543762587</v>
      </c>
      <c r="P59" s="190">
        <f t="shared" si="17"/>
        <v>0.9999992342358025</v>
      </c>
      <c r="Q59" s="230">
        <f t="shared" si="16"/>
        <v>0.84468972681727117</v>
      </c>
      <c r="R59" s="230">
        <f t="shared" si="16"/>
        <v>0.7028867663539089</v>
      </c>
      <c r="S59" s="230">
        <f t="shared" si="16"/>
        <v>0.43716024883453969</v>
      </c>
      <c r="T59" s="230">
        <f t="shared" si="16"/>
        <v>0.43716024883453969</v>
      </c>
      <c r="U59" s="230">
        <f t="shared" si="16"/>
        <v>0.46722326054121027</v>
      </c>
      <c r="V59" s="230">
        <f t="shared" si="16"/>
        <v>0.32549288007462285</v>
      </c>
      <c r="W59" s="230">
        <f t="shared" si="16"/>
        <v>0.26146629820003864</v>
      </c>
      <c r="X59" s="230">
        <f t="shared" si="16"/>
        <v>0.24018631555765194</v>
      </c>
      <c r="Y59" s="235">
        <f t="shared" si="16"/>
        <v>0.85602210320312055</v>
      </c>
      <c r="Z59" s="235">
        <f t="shared" si="16"/>
        <v>0.32162103830306521</v>
      </c>
      <c r="AA59" s="235">
        <f t="shared" si="16"/>
        <v>0.29767541282301707</v>
      </c>
      <c r="AB59" s="235">
        <f t="shared" si="16"/>
        <v>0.14386475769955609</v>
      </c>
      <c r="AC59" s="235">
        <f t="shared" si="16"/>
        <v>0.11489934756883065</v>
      </c>
      <c r="AD59" s="240">
        <f t="shared" si="18"/>
        <v>0.30169714816102766</v>
      </c>
      <c r="AE59" s="240">
        <f t="shared" si="18"/>
        <v>0.44420228918718868</v>
      </c>
      <c r="AF59" s="240">
        <f t="shared" si="18"/>
        <v>0.65986957709053295</v>
      </c>
      <c r="AG59" s="240">
        <f t="shared" si="18"/>
        <v>0.36350744127994394</v>
      </c>
      <c r="AH59" s="240">
        <f t="shared" si="18"/>
        <v>1.4924026075720022E-2</v>
      </c>
    </row>
    <row r="60" spans="2:34">
      <c r="B60" s="218">
        <v>390</v>
      </c>
      <c r="C60" s="220" t="s">
        <v>16</v>
      </c>
      <c r="D60" s="224">
        <f t="shared" si="17"/>
        <v>0.99999999999498346</v>
      </c>
      <c r="E60" s="190">
        <f t="shared" si="17"/>
        <v>0.999999991779986</v>
      </c>
      <c r="F60" s="190">
        <f t="shared" si="17"/>
        <v>0.999999991779986</v>
      </c>
      <c r="G60" s="190">
        <f t="shared" si="17"/>
        <v>0.99999927396055277</v>
      </c>
      <c r="H60" s="190">
        <f t="shared" si="17"/>
        <v>0.99999980632132879</v>
      </c>
      <c r="I60" s="190">
        <f t="shared" si="17"/>
        <v>0.99999863177764181</v>
      </c>
      <c r="J60" s="190">
        <f t="shared" si="17"/>
        <v>0.99999863177764181</v>
      </c>
      <c r="K60" s="190">
        <f t="shared" si="17"/>
        <v>0.99999999957555119</v>
      </c>
      <c r="L60" s="190">
        <f t="shared" si="17"/>
        <v>0.99999961807937487</v>
      </c>
      <c r="M60" s="190">
        <f t="shared" si="17"/>
        <v>0.99999901185776052</v>
      </c>
      <c r="N60" s="190">
        <f t="shared" si="17"/>
        <v>0.9164157165147343</v>
      </c>
      <c r="O60" s="190">
        <f t="shared" si="17"/>
        <v>0.99999863177764181</v>
      </c>
      <c r="P60" s="190">
        <f t="shared" si="17"/>
        <v>0.99999961807937487</v>
      </c>
      <c r="Q60" s="230">
        <f t="shared" si="16"/>
        <v>0.85615433425472232</v>
      </c>
      <c r="R60" s="230">
        <f t="shared" si="16"/>
        <v>0.71783633005942071</v>
      </c>
      <c r="S60" s="230">
        <f t="shared" si="16"/>
        <v>0.44943320550004617</v>
      </c>
      <c r="T60" s="230">
        <f t="shared" si="16"/>
        <v>0.44943320550004617</v>
      </c>
      <c r="U60" s="230">
        <f t="shared" si="16"/>
        <v>0.47940643497062974</v>
      </c>
      <c r="V60" s="230">
        <f t="shared" ref="V60:AI79" si="19">IF((V$2-(SQRT((V$9/V$15)^2+4*V$16*V$14))*$B60) &lt; 0, 0.5*EXP(((V$9/V$15)*V$2)/(2*V$14))*(EXP(-(V$2*(SQRT((V$9/V$15)^2+4*V$16*V$14)))/(2*V$14))*(2-ERFC(-(V$2-(SQRT((V$9/V$15)^2+4*V$16*V$14))*$B60)/(2*SQRT(V$14*$B60))))),0.5*EXP(((V$9/V$15)*V$2)/(2*V$14))*(EXP(-(V$2*(SQRT((V$9/V$15)^2+4*V$16*V$14)))/(2*V$14))*ERFC((V$2-(SQRT((V$9/V$15)^2+4*V$16*V$14))*$B60)/(2*SQRT(V$14*$B60)))))</f>
        <v>0.33502540877043124</v>
      </c>
      <c r="W60" s="230">
        <f t="shared" si="19"/>
        <v>0.27020249348257552</v>
      </c>
      <c r="X60" s="230">
        <f t="shared" si="19"/>
        <v>0.24839422199851982</v>
      </c>
      <c r="Y60" s="235">
        <f t="shared" si="19"/>
        <v>0.8690795237118667</v>
      </c>
      <c r="Z60" s="235">
        <f t="shared" si="19"/>
        <v>0.33111291232510293</v>
      </c>
      <c r="AA60" s="235">
        <f t="shared" si="19"/>
        <v>0.30666201881121968</v>
      </c>
      <c r="AB60" s="235">
        <f t="shared" si="19"/>
        <v>0.14927404450493667</v>
      </c>
      <c r="AC60" s="235">
        <f t="shared" si="19"/>
        <v>0.11970537300917872</v>
      </c>
      <c r="AD60" s="240">
        <f t="shared" si="18"/>
        <v>0.31162286098477943</v>
      </c>
      <c r="AE60" s="240">
        <f t="shared" si="18"/>
        <v>0.45841987506577936</v>
      </c>
      <c r="AF60" s="240">
        <f t="shared" si="18"/>
        <v>0.67421396312951665</v>
      </c>
      <c r="AG60" s="240">
        <f t="shared" si="18"/>
        <v>0.37412178093089304</v>
      </c>
      <c r="AH60" s="240">
        <f t="shared" si="18"/>
        <v>1.7336976288077788E-2</v>
      </c>
    </row>
    <row r="61" spans="2:34">
      <c r="B61" s="218">
        <v>400</v>
      </c>
      <c r="C61" s="220" t="s">
        <v>16</v>
      </c>
      <c r="D61" s="224">
        <f t="shared" si="17"/>
        <v>0.99999999999852751</v>
      </c>
      <c r="E61" s="190">
        <f t="shared" si="17"/>
        <v>0.99999999660490035</v>
      </c>
      <c r="F61" s="190">
        <f t="shared" si="17"/>
        <v>0.99999999660490035</v>
      </c>
      <c r="G61" s="190">
        <f t="shared" si="17"/>
        <v>0.999999630759278</v>
      </c>
      <c r="H61" s="190">
        <f t="shared" si="17"/>
        <v>0.99999990615943135</v>
      </c>
      <c r="I61" s="190">
        <f t="shared" si="17"/>
        <v>0.9999992726867325</v>
      </c>
      <c r="J61" s="190">
        <f t="shared" si="17"/>
        <v>0.9999992726867325</v>
      </c>
      <c r="K61" s="190">
        <f t="shared" si="17"/>
        <v>0.99999999985240606</v>
      </c>
      <c r="L61" s="190">
        <f t="shared" ref="L61:AA76" si="20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0.99999981030777196</v>
      </c>
      <c r="M61" s="190">
        <f t="shared" si="20"/>
        <v>0.99999949168930735</v>
      </c>
      <c r="N61" s="190">
        <f t="shared" si="20"/>
        <v>0.92337642905709783</v>
      </c>
      <c r="O61" s="190">
        <f t="shared" si="20"/>
        <v>0.9999992726867325</v>
      </c>
      <c r="P61" s="190">
        <f t="shared" si="20"/>
        <v>0.99999981030777196</v>
      </c>
      <c r="Q61" s="230">
        <f t="shared" si="20"/>
        <v>0.86680268337495503</v>
      </c>
      <c r="R61" s="230">
        <f t="shared" si="20"/>
        <v>0.73208048212015531</v>
      </c>
      <c r="S61" s="230">
        <f t="shared" si="20"/>
        <v>0.46143404794997822</v>
      </c>
      <c r="T61" s="230">
        <f t="shared" si="20"/>
        <v>0.46143404794997822</v>
      </c>
      <c r="U61" s="230">
        <f t="shared" si="20"/>
        <v>0.49129641962096149</v>
      </c>
      <c r="V61" s="230">
        <f t="shared" si="20"/>
        <v>0.34439457439071119</v>
      </c>
      <c r="W61" s="230">
        <f t="shared" si="20"/>
        <v>0.27882231028915838</v>
      </c>
      <c r="X61" s="230">
        <f t="shared" si="20"/>
        <v>0.25650041259858969</v>
      </c>
      <c r="Y61" s="235">
        <f t="shared" si="20"/>
        <v>0.88103203801196239</v>
      </c>
      <c r="Z61" s="235">
        <f t="shared" si="20"/>
        <v>0.3404441526530228</v>
      </c>
      <c r="AA61" s="235">
        <f t="shared" si="20"/>
        <v>0.31550527746595403</v>
      </c>
      <c r="AB61" s="235">
        <f t="shared" si="19"/>
        <v>0.15463526201115663</v>
      </c>
      <c r="AC61" s="235">
        <f t="shared" si="19"/>
        <v>0.12448529412552613</v>
      </c>
      <c r="AD61" s="240">
        <f t="shared" si="18"/>
        <v>0.32140229986618979</v>
      </c>
      <c r="AE61" s="240">
        <f t="shared" si="18"/>
        <v>0.47232225558807317</v>
      </c>
      <c r="AF61" s="240">
        <f t="shared" si="18"/>
        <v>0.6879773723030177</v>
      </c>
      <c r="AG61" s="240">
        <f t="shared" si="18"/>
        <v>0.3845401893785742</v>
      </c>
      <c r="AH61" s="240">
        <f t="shared" si="18"/>
        <v>1.9985352011077432E-2</v>
      </c>
    </row>
    <row r="62" spans="2:34">
      <c r="B62" s="218">
        <v>410</v>
      </c>
      <c r="C62" s="220" t="s">
        <v>16</v>
      </c>
      <c r="D62" s="224">
        <f t="shared" ref="D62:S81" si="21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0.99999999999957045</v>
      </c>
      <c r="E62" s="190">
        <f t="shared" si="21"/>
        <v>0.99999999860445032</v>
      </c>
      <c r="F62" s="190">
        <f t="shared" si="21"/>
        <v>0.99999999860445032</v>
      </c>
      <c r="G62" s="190">
        <f t="shared" si="21"/>
        <v>0.99999981293895168</v>
      </c>
      <c r="H62" s="190">
        <f t="shared" si="21"/>
        <v>0.99999995470681902</v>
      </c>
      <c r="I62" s="190">
        <f t="shared" si="21"/>
        <v>0.9999996146796124</v>
      </c>
      <c r="J62" s="190">
        <f t="shared" si="21"/>
        <v>0.9999996146796124</v>
      </c>
      <c r="K62" s="190">
        <f t="shared" si="21"/>
        <v>0.99999999994899602</v>
      </c>
      <c r="L62" s="190">
        <f t="shared" si="21"/>
        <v>0.9999999061456043</v>
      </c>
      <c r="M62" s="190">
        <f t="shared" si="21"/>
        <v>0.99999973952775101</v>
      </c>
      <c r="N62" s="190">
        <f t="shared" si="21"/>
        <v>0.92976140260027262</v>
      </c>
      <c r="O62" s="190">
        <f t="shared" si="21"/>
        <v>0.9999996146796124</v>
      </c>
      <c r="P62" s="190">
        <f t="shared" si="21"/>
        <v>0.9999999061456043</v>
      </c>
      <c r="Q62" s="230">
        <f t="shared" si="20"/>
        <v>0.8766880439280853</v>
      </c>
      <c r="R62" s="230">
        <f t="shared" si="20"/>
        <v>0.74564579053092428</v>
      </c>
      <c r="S62" s="230">
        <f t="shared" si="20"/>
        <v>0.47316659432921337</v>
      </c>
      <c r="T62" s="230">
        <f t="shared" si="20"/>
        <v>0.47316659432921337</v>
      </c>
      <c r="U62" s="230">
        <f t="shared" si="20"/>
        <v>0.50289897421089191</v>
      </c>
      <c r="V62" s="230">
        <f t="shared" si="20"/>
        <v>0.35360235105855331</v>
      </c>
      <c r="W62" s="230">
        <f t="shared" si="20"/>
        <v>0.28732528060682205</v>
      </c>
      <c r="X62" s="230">
        <f t="shared" si="20"/>
        <v>0.26450411225467751</v>
      </c>
      <c r="Y62" s="235">
        <f t="shared" si="20"/>
        <v>0.89196016710120041</v>
      </c>
      <c r="Z62" s="235">
        <f t="shared" si="20"/>
        <v>0.34961658386842465</v>
      </c>
      <c r="AA62" s="235">
        <f t="shared" si="20"/>
        <v>0.32420654474968957</v>
      </c>
      <c r="AB62" s="235">
        <f t="shared" si="19"/>
        <v>0.15994683746786043</v>
      </c>
      <c r="AC62" s="235">
        <f t="shared" si="19"/>
        <v>0.12923667183227505</v>
      </c>
      <c r="AD62" s="240">
        <f t="shared" si="19"/>
        <v>0.33103511465382879</v>
      </c>
      <c r="AE62" s="240">
        <f t="shared" si="19"/>
        <v>0.48590973919451452</v>
      </c>
      <c r="AF62" s="240">
        <f t="shared" si="19"/>
        <v>0.70117918168544635</v>
      </c>
      <c r="AG62" s="240">
        <f t="shared" si="19"/>
        <v>0.39476490718170487</v>
      </c>
      <c r="AH62" s="240">
        <f t="shared" si="19"/>
        <v>2.2874107663608482E-2</v>
      </c>
    </row>
    <row r="63" spans="2:34">
      <c r="B63" s="218">
        <v>420</v>
      </c>
      <c r="C63" s="220" t="s">
        <v>16</v>
      </c>
      <c r="D63" s="224">
        <f t="shared" si="21"/>
        <v>0.99999999999987532</v>
      </c>
      <c r="E63" s="190">
        <f t="shared" si="21"/>
        <v>0.99999999942891793</v>
      </c>
      <c r="F63" s="190">
        <f t="shared" si="21"/>
        <v>0.99999999942891793</v>
      </c>
      <c r="G63" s="190">
        <f t="shared" si="21"/>
        <v>0.9999999055721932</v>
      </c>
      <c r="H63" s="190">
        <f t="shared" si="21"/>
        <v>0.99999997821655828</v>
      </c>
      <c r="I63" s="190">
        <f t="shared" si="21"/>
        <v>0.99999979650121229</v>
      </c>
      <c r="J63" s="190">
        <f t="shared" si="21"/>
        <v>0.99999979650121229</v>
      </c>
      <c r="K63" s="190">
        <f t="shared" si="21"/>
        <v>0.99999999998247646</v>
      </c>
      <c r="L63" s="190">
        <f t="shared" si="21"/>
        <v>0.99999995372924155</v>
      </c>
      <c r="M63" s="190">
        <f t="shared" si="21"/>
        <v>0.99999986700524512</v>
      </c>
      <c r="N63" s="190">
        <f t="shared" si="21"/>
        <v>0.93561732473941184</v>
      </c>
      <c r="O63" s="190">
        <f t="shared" si="21"/>
        <v>0.99999979650121229</v>
      </c>
      <c r="P63" s="190">
        <f t="shared" si="21"/>
        <v>0.99999995372924155</v>
      </c>
      <c r="Q63" s="230">
        <f t="shared" si="20"/>
        <v>0.88586104717942105</v>
      </c>
      <c r="R63" s="230">
        <f t="shared" si="20"/>
        <v>0.75855884295194165</v>
      </c>
      <c r="S63" s="230">
        <f t="shared" si="20"/>
        <v>0.48463501231525369</v>
      </c>
      <c r="T63" s="230">
        <f t="shared" si="20"/>
        <v>0.48463501231525369</v>
      </c>
      <c r="U63" s="230">
        <f t="shared" si="20"/>
        <v>0.51422004597410143</v>
      </c>
      <c r="V63" s="230">
        <f t="shared" si="20"/>
        <v>0.36265092307423519</v>
      </c>
      <c r="W63" s="230">
        <f t="shared" si="20"/>
        <v>0.29571129012543318</v>
      </c>
      <c r="X63" s="230">
        <f t="shared" si="20"/>
        <v>0.27240490002442364</v>
      </c>
      <c r="Y63" s="235">
        <f t="shared" si="20"/>
        <v>0.90194079227458723</v>
      </c>
      <c r="Z63" s="235">
        <f t="shared" si="19"/>
        <v>0.3586322506381131</v>
      </c>
      <c r="AA63" s="235">
        <f t="shared" si="19"/>
        <v>0.33276740336348515</v>
      </c>
      <c r="AB63" s="235">
        <f t="shared" si="19"/>
        <v>0.1652079424299594</v>
      </c>
      <c r="AC63" s="235">
        <f t="shared" si="19"/>
        <v>0.13395746848599224</v>
      </c>
      <c r="AD63" s="240">
        <f t="shared" si="19"/>
        <v>0.34052138018124856</v>
      </c>
      <c r="AE63" s="240">
        <f t="shared" si="19"/>
        <v>0.49918360888618535</v>
      </c>
      <c r="AF63" s="240">
        <f t="shared" si="19"/>
        <v>0.71383877965956899</v>
      </c>
      <c r="AG63" s="240">
        <f t="shared" si="19"/>
        <v>0.404798449164326</v>
      </c>
      <c r="AH63" s="240">
        <f t="shared" si="19"/>
        <v>2.6006994888975125E-2</v>
      </c>
    </row>
    <row r="64" spans="2:34">
      <c r="B64" s="218">
        <v>430</v>
      </c>
      <c r="C64" s="220" t="s">
        <v>16</v>
      </c>
      <c r="D64" s="224">
        <f t="shared" si="21"/>
        <v>0.99999999999996392</v>
      </c>
      <c r="E64" s="190">
        <f t="shared" si="21"/>
        <v>0.99999999976727272</v>
      </c>
      <c r="F64" s="190">
        <f t="shared" si="21"/>
        <v>0.99999999976727272</v>
      </c>
      <c r="G64" s="190">
        <f t="shared" si="21"/>
        <v>0.99999995249198248</v>
      </c>
      <c r="H64" s="190">
        <f t="shared" si="21"/>
        <v>0.99999998955811042</v>
      </c>
      <c r="I64" s="190">
        <f t="shared" si="21"/>
        <v>0.99999989283934176</v>
      </c>
      <c r="J64" s="190">
        <f t="shared" si="21"/>
        <v>0.99999989283934176</v>
      </c>
      <c r="K64" s="190">
        <f t="shared" si="21"/>
        <v>0.99999999999401157</v>
      </c>
      <c r="L64" s="190">
        <f t="shared" si="21"/>
        <v>0.99999997726404899</v>
      </c>
      <c r="M64" s="190">
        <f t="shared" si="21"/>
        <v>0.99999993232065443</v>
      </c>
      <c r="N64" s="190">
        <f t="shared" si="21"/>
        <v>0.94098727941786009</v>
      </c>
      <c r="O64" s="190">
        <f t="shared" si="21"/>
        <v>0.99999989283934176</v>
      </c>
      <c r="P64" s="190">
        <f t="shared" si="21"/>
        <v>0.99999997726404899</v>
      </c>
      <c r="Q64" s="230">
        <f t="shared" si="20"/>
        <v>0.89436957239982928</v>
      </c>
      <c r="R64" s="230">
        <f t="shared" si="20"/>
        <v>0.77084605106491999</v>
      </c>
      <c r="S64" s="230">
        <f t="shared" si="20"/>
        <v>0.49584374580830931</v>
      </c>
      <c r="T64" s="230">
        <f t="shared" si="20"/>
        <v>0.49584374580830931</v>
      </c>
      <c r="U64" s="230">
        <f t="shared" si="20"/>
        <v>0.52526571044103476</v>
      </c>
      <c r="V64" s="230">
        <f t="shared" si="20"/>
        <v>0.37154263967506829</v>
      </c>
      <c r="W64" s="230">
        <f t="shared" si="20"/>
        <v>0.30398053584365059</v>
      </c>
      <c r="X64" s="230">
        <f t="shared" si="20"/>
        <v>0.2802026587133466</v>
      </c>
      <c r="Y64" s="235">
        <f t="shared" si="20"/>
        <v>0.91104699123617006</v>
      </c>
      <c r="Z64" s="235">
        <f t="shared" si="19"/>
        <v>0.36749337114616781</v>
      </c>
      <c r="AA64" s="235">
        <f t="shared" si="19"/>
        <v>0.34118961974435286</v>
      </c>
      <c r="AB64" s="235">
        <f t="shared" si="19"/>
        <v>0.17041752037881375</v>
      </c>
      <c r="AC64" s="235">
        <f t="shared" si="19"/>
        <v>0.13864591175904828</v>
      </c>
      <c r="AD64" s="240">
        <f t="shared" si="19"/>
        <v>0.34986153330016279</v>
      </c>
      <c r="AE64" s="240">
        <f t="shared" si="19"/>
        <v>0.51214597772934167</v>
      </c>
      <c r="AF64" s="240">
        <f t="shared" si="19"/>
        <v>0.72597544413806714</v>
      </c>
      <c r="AG64" s="240">
        <f t="shared" si="19"/>
        <v>0.41464355007947784</v>
      </c>
      <c r="AH64" s="240">
        <f t="shared" si="19"/>
        <v>2.9386593443809898E-2</v>
      </c>
    </row>
    <row r="65" spans="2:34">
      <c r="B65" s="218">
        <v>440</v>
      </c>
      <c r="C65" s="220" t="s">
        <v>16</v>
      </c>
      <c r="D65" s="224">
        <f t="shared" si="21"/>
        <v>0.99999999999998956</v>
      </c>
      <c r="E65" s="190">
        <f t="shared" si="21"/>
        <v>0.99999999990552568</v>
      </c>
      <c r="F65" s="190">
        <f t="shared" si="21"/>
        <v>0.99999999990552568</v>
      </c>
      <c r="G65" s="190">
        <f t="shared" si="21"/>
        <v>0.99999997617227576</v>
      </c>
      <c r="H65" s="190">
        <f t="shared" si="21"/>
        <v>0.99999999501013837</v>
      </c>
      <c r="I65" s="190">
        <f t="shared" si="21"/>
        <v>0.99999994372329848</v>
      </c>
      <c r="J65" s="190">
        <f t="shared" si="21"/>
        <v>0.99999994372329848</v>
      </c>
      <c r="K65" s="190">
        <f t="shared" si="21"/>
        <v>0.99999999999796385</v>
      </c>
      <c r="L65" s="190">
        <f t="shared" si="21"/>
        <v>0.99999998886289798</v>
      </c>
      <c r="M65" s="190">
        <f t="shared" si="21"/>
        <v>0.99999996566598381</v>
      </c>
      <c r="N65" s="190">
        <f t="shared" si="21"/>
        <v>0.94591100972736186</v>
      </c>
      <c r="O65" s="190">
        <f t="shared" si="21"/>
        <v>0.99999994372329848</v>
      </c>
      <c r="P65" s="190">
        <f t="shared" si="21"/>
        <v>0.99999998886289798</v>
      </c>
      <c r="Q65" s="230">
        <f t="shared" si="20"/>
        <v>0.90225893235931676</v>
      </c>
      <c r="R65" s="230">
        <f t="shared" si="20"/>
        <v>0.78253349559029761</v>
      </c>
      <c r="S65" s="230">
        <f t="shared" si="20"/>
        <v>0.50679745280074762</v>
      </c>
      <c r="T65" s="230">
        <f t="shared" si="20"/>
        <v>0.50679745280074762</v>
      </c>
      <c r="U65" s="230">
        <f t="shared" si="20"/>
        <v>0.53604212215713865</v>
      </c>
      <c r="V65" s="230">
        <f t="shared" si="20"/>
        <v>0.38027998109116801</v>
      </c>
      <c r="W65" s="230">
        <f t="shared" si="20"/>
        <v>0.31213347252059331</v>
      </c>
      <c r="X65" s="230">
        <f t="shared" si="20"/>
        <v>0.28789753246839117</v>
      </c>
      <c r="Y65" s="235">
        <f t="shared" si="20"/>
        <v>0.9193477069985434</v>
      </c>
      <c r="Z65" s="235">
        <f t="shared" si="19"/>
        <v>0.37620230358293266</v>
      </c>
      <c r="AA65" s="235">
        <f t="shared" si="19"/>
        <v>0.34947510756893441</v>
      </c>
      <c r="AB65" s="235">
        <f t="shared" si="19"/>
        <v>0.17557490533266162</v>
      </c>
      <c r="AC65" s="235">
        <f t="shared" si="19"/>
        <v>0.14330051923267703</v>
      </c>
      <c r="AD65" s="240">
        <f t="shared" si="19"/>
        <v>0.35905631888024003</v>
      </c>
      <c r="AE65" s="240">
        <f t="shared" si="19"/>
        <v>0.52479966277844736</v>
      </c>
      <c r="AF65" s="240">
        <f t="shared" si="19"/>
        <v>0.73760823172239287</v>
      </c>
      <c r="AG65" s="240">
        <f t="shared" si="19"/>
        <v>0.42430311854748576</v>
      </c>
      <c r="AH65" s="240">
        <f t="shared" si="19"/>
        <v>3.3014367792681805E-2</v>
      </c>
    </row>
    <row r="66" spans="2:34">
      <c r="B66" s="218">
        <v>450</v>
      </c>
      <c r="C66" s="220" t="s">
        <v>16</v>
      </c>
      <c r="D66" s="224">
        <f t="shared" si="21"/>
        <v>0.999999999999997</v>
      </c>
      <c r="E66" s="190">
        <f t="shared" si="21"/>
        <v>0.99999999996178734</v>
      </c>
      <c r="F66" s="190">
        <f t="shared" si="21"/>
        <v>0.99999999996178734</v>
      </c>
      <c r="G66" s="190">
        <f t="shared" si="21"/>
        <v>0.99999998808383361</v>
      </c>
      <c r="H66" s="190">
        <f t="shared" si="21"/>
        <v>0.99999999762237068</v>
      </c>
      <c r="I66" s="190">
        <f t="shared" si="21"/>
        <v>0.99999997052049616</v>
      </c>
      <c r="J66" s="190">
        <f t="shared" si="21"/>
        <v>0.99999997052049616</v>
      </c>
      <c r="K66" s="190">
        <f t="shared" si="21"/>
        <v>0.999999999999311</v>
      </c>
      <c r="L66" s="190">
        <f t="shared" si="21"/>
        <v>0.99999999456031952</v>
      </c>
      <c r="M66" s="190">
        <f t="shared" si="21"/>
        <v>0.99999998263280698</v>
      </c>
      <c r="N66" s="190">
        <f t="shared" si="21"/>
        <v>0.9504251057443176</v>
      </c>
      <c r="O66" s="190">
        <f t="shared" si="21"/>
        <v>0.99999997052049616</v>
      </c>
      <c r="P66" s="190">
        <f t="shared" si="21"/>
        <v>0.99999999456031952</v>
      </c>
      <c r="Q66" s="230">
        <f t="shared" si="20"/>
        <v>0.90957175508428545</v>
      </c>
      <c r="R66" s="230">
        <f t="shared" si="20"/>
        <v>0.79364678894951157</v>
      </c>
      <c r="S66" s="230">
        <f t="shared" si="20"/>
        <v>0.51750095273353547</v>
      </c>
      <c r="T66" s="230">
        <f t="shared" si="20"/>
        <v>0.51750095273353547</v>
      </c>
      <c r="U66" s="230">
        <f t="shared" si="20"/>
        <v>0.54655547376717517</v>
      </c>
      <c r="V66" s="230">
        <f t="shared" si="20"/>
        <v>0.38886552519995582</v>
      </c>
      <c r="W66" s="230">
        <f t="shared" si="20"/>
        <v>0.32017077556537443</v>
      </c>
      <c r="X66" s="230">
        <f t="shared" si="20"/>
        <v>0.2954898829610153</v>
      </c>
      <c r="Y66" s="235">
        <f t="shared" si="20"/>
        <v>0.92690776510989903</v>
      </c>
      <c r="Z66" s="235">
        <f t="shared" si="19"/>
        <v>0.38476151133969372</v>
      </c>
      <c r="AA66" s="235">
        <f t="shared" si="19"/>
        <v>0.35762589678321005</v>
      </c>
      <c r="AB66" s="235">
        <f t="shared" si="19"/>
        <v>0.18067961872198904</v>
      </c>
      <c r="AC66" s="235">
        <f t="shared" si="19"/>
        <v>0.14791994593624302</v>
      </c>
      <c r="AD66" s="240">
        <f t="shared" si="19"/>
        <v>0.36810674042980934</v>
      </c>
      <c r="AE66" s="240">
        <f t="shared" si="19"/>
        <v>0.53714807510257623</v>
      </c>
      <c r="AF66" s="240">
        <f t="shared" si="19"/>
        <v>0.74875590861795038</v>
      </c>
      <c r="AG66" s="240">
        <f t="shared" si="19"/>
        <v>0.43378019806054441</v>
      </c>
      <c r="AH66" s="240">
        <f t="shared" si="19"/>
        <v>3.6890687033359071E-2</v>
      </c>
    </row>
    <row r="67" spans="2:34">
      <c r="B67" s="218">
        <v>460</v>
      </c>
      <c r="C67" s="220" t="s">
        <v>16</v>
      </c>
      <c r="D67" s="224">
        <f t="shared" si="21"/>
        <v>0.999999999999999</v>
      </c>
      <c r="E67" s="190">
        <f t="shared" si="21"/>
        <v>0.99999999998459599</v>
      </c>
      <c r="F67" s="190">
        <f t="shared" si="21"/>
        <v>0.99999999998459599</v>
      </c>
      <c r="G67" s="190">
        <f t="shared" si="21"/>
        <v>0.9999999940569283</v>
      </c>
      <c r="H67" s="190">
        <f t="shared" si="21"/>
        <v>0.9999999988701318</v>
      </c>
      <c r="I67" s="190">
        <f t="shared" si="21"/>
        <v>0.99999998459428519</v>
      </c>
      <c r="J67" s="190">
        <f t="shared" si="21"/>
        <v>0.99999998459428519</v>
      </c>
      <c r="K67" s="190">
        <f t="shared" si="21"/>
        <v>0.99999999999976785</v>
      </c>
      <c r="L67" s="190">
        <f t="shared" si="21"/>
        <v>0.99999999735028822</v>
      </c>
      <c r="M67" s="190">
        <f t="shared" si="21"/>
        <v>0.99999999123900674</v>
      </c>
      <c r="N67" s="190">
        <f t="shared" si="21"/>
        <v>0.95456329291954134</v>
      </c>
      <c r="O67" s="190">
        <f t="shared" si="21"/>
        <v>0.99999998459428519</v>
      </c>
      <c r="P67" s="190">
        <f t="shared" si="21"/>
        <v>0.99999999735028822</v>
      </c>
      <c r="Q67" s="230">
        <f t="shared" si="20"/>
        <v>0.91634816314506518</v>
      </c>
      <c r="R67" s="230">
        <f t="shared" si="20"/>
        <v>0.80421098893619258</v>
      </c>
      <c r="S67" s="230">
        <f t="shared" si="20"/>
        <v>0.52795918195185265</v>
      </c>
      <c r="T67" s="230">
        <f t="shared" si="20"/>
        <v>0.52795918195185265</v>
      </c>
      <c r="U67" s="230">
        <f t="shared" si="20"/>
        <v>0.55681196213171791</v>
      </c>
      <c r="V67" s="230">
        <f t="shared" si="20"/>
        <v>0.39730192206389492</v>
      </c>
      <c r="W67" s="230">
        <f t="shared" si="20"/>
        <v>0.32809330682513582</v>
      </c>
      <c r="X67" s="230">
        <f t="shared" si="20"/>
        <v>0.30298026621289575</v>
      </c>
      <c r="Y67" s="235">
        <f t="shared" si="20"/>
        <v>0.93378785417388377</v>
      </c>
      <c r="Z67" s="235">
        <f t="shared" si="19"/>
        <v>0.39317353724451948</v>
      </c>
      <c r="AA67" s="235">
        <f t="shared" si="19"/>
        <v>0.3656441076145926</v>
      </c>
      <c r="AB67" s="235">
        <f t="shared" si="19"/>
        <v>0.18573135097743465</v>
      </c>
      <c r="AC67" s="235">
        <f t="shared" si="19"/>
        <v>0.15250314568123405</v>
      </c>
      <c r="AD67" s="240">
        <f t="shared" si="19"/>
        <v>0.3770140230767508</v>
      </c>
      <c r="AE67" s="240">
        <f t="shared" si="19"/>
        <v>0.54919512388380431</v>
      </c>
      <c r="AF67" s="240">
        <f t="shared" si="19"/>
        <v>0.75943687949675265</v>
      </c>
      <c r="AG67" s="240">
        <f t="shared" si="19"/>
        <v>0.44307793371996101</v>
      </c>
      <c r="AH67" s="240">
        <f t="shared" si="19"/>
        <v>4.1014917502014137E-2</v>
      </c>
    </row>
    <row r="68" spans="2:34">
      <c r="B68" s="218">
        <v>470</v>
      </c>
      <c r="C68" s="220" t="s">
        <v>16</v>
      </c>
      <c r="D68" s="224">
        <f t="shared" si="21"/>
        <v>0.99999999999999956</v>
      </c>
      <c r="E68" s="190">
        <f t="shared" si="21"/>
        <v>0.99999999999381017</v>
      </c>
      <c r="F68" s="190">
        <f t="shared" si="21"/>
        <v>0.99999999999381017</v>
      </c>
      <c r="G68" s="190">
        <f t="shared" si="21"/>
        <v>0.99999999704347864</v>
      </c>
      <c r="H68" s="190">
        <f t="shared" si="21"/>
        <v>0.99999999946443208</v>
      </c>
      <c r="I68" s="190">
        <f t="shared" si="21"/>
        <v>0.99999999196696632</v>
      </c>
      <c r="J68" s="190">
        <f t="shared" si="21"/>
        <v>0.99999999196696632</v>
      </c>
      <c r="K68" s="190">
        <f t="shared" si="21"/>
        <v>0.99999999999992206</v>
      </c>
      <c r="L68" s="190">
        <f t="shared" si="21"/>
        <v>0.99999999871257161</v>
      </c>
      <c r="M68" s="190">
        <f t="shared" si="21"/>
        <v>0.99999999559170105</v>
      </c>
      <c r="N68" s="190">
        <f t="shared" si="21"/>
        <v>0.9583565711740939</v>
      </c>
      <c r="O68" s="190">
        <f t="shared" si="21"/>
        <v>0.99999999196696632</v>
      </c>
      <c r="P68" s="190">
        <f t="shared" si="21"/>
        <v>0.99999999871257161</v>
      </c>
      <c r="Q68" s="230">
        <f t="shared" si="20"/>
        <v>0.92262576985519107</v>
      </c>
      <c r="R68" s="230">
        <f t="shared" si="20"/>
        <v>0.81425051380013058</v>
      </c>
      <c r="S68" s="230">
        <f t="shared" si="20"/>
        <v>0.53817715602908567</v>
      </c>
      <c r="T68" s="230">
        <f t="shared" si="20"/>
        <v>0.53817715602908567</v>
      </c>
      <c r="U68" s="230">
        <f t="shared" si="20"/>
        <v>0.56681776036968645</v>
      </c>
      <c r="V68" s="230">
        <f t="shared" si="20"/>
        <v>0.40559187185665935</v>
      </c>
      <c r="W68" s="230">
        <f t="shared" si="20"/>
        <v>0.33590208495543999</v>
      </c>
      <c r="X68" s="230">
        <f t="shared" si="20"/>
        <v>0.31036939653953294</v>
      </c>
      <c r="Y68" s="235">
        <f t="shared" si="20"/>
        <v>0.94004460101247034</v>
      </c>
      <c r="Z68" s="235">
        <f t="shared" si="19"/>
        <v>0.40144098096014391</v>
      </c>
      <c r="AA68" s="235">
        <f t="shared" si="19"/>
        <v>0.37353192702652438</v>
      </c>
      <c r="AB68" s="235">
        <f t="shared" si="19"/>
        <v>0.19072993968031907</v>
      </c>
      <c r="AC68" s="235">
        <f t="shared" si="19"/>
        <v>0.1570492234529689</v>
      </c>
      <c r="AD68" s="240">
        <f t="shared" si="19"/>
        <v>0.38577957512693023</v>
      </c>
      <c r="AE68" s="240">
        <f t="shared" si="19"/>
        <v>0.56094513281027836</v>
      </c>
      <c r="AF68" s="240">
        <f t="shared" si="19"/>
        <v>0.76966913873368992</v>
      </c>
      <c r="AG68" s="240">
        <f t="shared" si="19"/>
        <v>0.45219954461632916</v>
      </c>
      <c r="AH68" s="240">
        <f t="shared" si="19"/>
        <v>4.53854438378637E-2</v>
      </c>
    </row>
    <row r="69" spans="2:34">
      <c r="B69" s="218">
        <v>480</v>
      </c>
      <c r="C69" s="220" t="s">
        <v>16</v>
      </c>
      <c r="D69" s="224">
        <f t="shared" si="21"/>
        <v>0.99999999999999989</v>
      </c>
      <c r="E69" s="190">
        <f t="shared" si="21"/>
        <v>0.99999999999751998</v>
      </c>
      <c r="F69" s="190">
        <f t="shared" si="21"/>
        <v>0.99999999999751998</v>
      </c>
      <c r="G69" s="190">
        <f t="shared" si="21"/>
        <v>0.99999999853271038</v>
      </c>
      <c r="H69" s="190">
        <f t="shared" si="21"/>
        <v>0.99999999974673637</v>
      </c>
      <c r="I69" s="190">
        <f t="shared" si="21"/>
        <v>0.99999999582002341</v>
      </c>
      <c r="J69" s="190">
        <f t="shared" si="21"/>
        <v>0.99999999582002341</v>
      </c>
      <c r="K69" s="190">
        <f t="shared" si="21"/>
        <v>0.99999999999997402</v>
      </c>
      <c r="L69" s="190">
        <f t="shared" si="21"/>
        <v>0.99999999937595552</v>
      </c>
      <c r="M69" s="190">
        <f t="shared" si="21"/>
        <v>0.99999999778715032</v>
      </c>
      <c r="N69" s="190">
        <f t="shared" si="21"/>
        <v>0.96183347580119494</v>
      </c>
      <c r="O69" s="190">
        <f t="shared" si="21"/>
        <v>0.99999999582002341</v>
      </c>
      <c r="P69" s="190">
        <f t="shared" si="21"/>
        <v>0.99999999937595552</v>
      </c>
      <c r="Q69" s="230">
        <f t="shared" si="20"/>
        <v>0.92843986897355169</v>
      </c>
      <c r="R69" s="230">
        <f t="shared" si="20"/>
        <v>0.82378908556092179</v>
      </c>
      <c r="S69" s="230">
        <f t="shared" si="20"/>
        <v>0.54815993798953599</v>
      </c>
      <c r="T69" s="230">
        <f t="shared" si="20"/>
        <v>0.54815993798953599</v>
      </c>
      <c r="U69" s="230">
        <f t="shared" si="20"/>
        <v>0.5765789950449085</v>
      </c>
      <c r="V69" s="230">
        <f t="shared" si="20"/>
        <v>0.41373810630192598</v>
      </c>
      <c r="W69" s="230">
        <f t="shared" si="20"/>
        <v>0.3435982597526166</v>
      </c>
      <c r="X69" s="230">
        <f t="shared" si="20"/>
        <v>0.31765812385178938</v>
      </c>
      <c r="Y69" s="235">
        <f t="shared" si="20"/>
        <v>0.94573063952387171</v>
      </c>
      <c r="Z69" s="235">
        <f t="shared" si="19"/>
        <v>0.40956647993433709</v>
      </c>
      <c r="AA69" s="235">
        <f t="shared" si="19"/>
        <v>0.38129159204488428</v>
      </c>
      <c r="AB69" s="235">
        <f t="shared" si="19"/>
        <v>0.19567535035092726</v>
      </c>
      <c r="AC69" s="235">
        <f t="shared" si="19"/>
        <v>0.16155730940657315</v>
      </c>
      <c r="AD69" s="240">
        <f t="shared" si="19"/>
        <v>0.39440495837967809</v>
      </c>
      <c r="AE69" s="240">
        <f t="shared" si="19"/>
        <v>0.57240276730387596</v>
      </c>
      <c r="AF69" s="240">
        <f t="shared" si="19"/>
        <v>0.77947023190417186</v>
      </c>
      <c r="AG69" s="240">
        <f t="shared" si="19"/>
        <v>0.46114829985357114</v>
      </c>
      <c r="AH69" s="240">
        <f t="shared" si="19"/>
        <v>4.9999781145587348E-2</v>
      </c>
    </row>
    <row r="70" spans="2:34">
      <c r="B70" s="218">
        <v>490</v>
      </c>
      <c r="C70" s="220" t="s">
        <v>16</v>
      </c>
      <c r="D70" s="224">
        <f t="shared" si="21"/>
        <v>0.99999999999999989</v>
      </c>
      <c r="E70" s="190">
        <f t="shared" si="21"/>
        <v>0.99999999999900901</v>
      </c>
      <c r="F70" s="190">
        <f t="shared" si="21"/>
        <v>0.99999999999900901</v>
      </c>
      <c r="G70" s="190">
        <f t="shared" si="21"/>
        <v>0.99999999927342731</v>
      </c>
      <c r="H70" s="190">
        <f t="shared" si="21"/>
        <v>0.99999999988050048</v>
      </c>
      <c r="I70" s="190">
        <f t="shared" si="21"/>
        <v>0.99999999782919746</v>
      </c>
      <c r="J70" s="190">
        <f t="shared" si="21"/>
        <v>0.99999999782919746</v>
      </c>
      <c r="K70" s="190">
        <f t="shared" si="21"/>
        <v>0.99999999999999134</v>
      </c>
      <c r="L70" s="190">
        <f t="shared" si="21"/>
        <v>0.99999999969818565</v>
      </c>
      <c r="M70" s="190">
        <f t="shared" si="21"/>
        <v>0.99999999889169444</v>
      </c>
      <c r="N70" s="190">
        <f t="shared" si="21"/>
        <v>0.96502021383959857</v>
      </c>
      <c r="O70" s="190">
        <f t="shared" si="21"/>
        <v>0.99999999782919746</v>
      </c>
      <c r="P70" s="190">
        <f t="shared" si="21"/>
        <v>0.99999999969818565</v>
      </c>
      <c r="Q70" s="230">
        <f t="shared" si="20"/>
        <v>0.93382347293438284</v>
      </c>
      <c r="R70" s="230">
        <f t="shared" si="20"/>
        <v>0.83284968738618992</v>
      </c>
      <c r="S70" s="230">
        <f t="shared" si="20"/>
        <v>0.5579126115253128</v>
      </c>
      <c r="T70" s="230">
        <f t="shared" si="20"/>
        <v>0.5579126115253128</v>
      </c>
      <c r="U70" s="230">
        <f t="shared" si="20"/>
        <v>0.58610172707412656</v>
      </c>
      <c r="V70" s="230">
        <f t="shared" si="20"/>
        <v>0.42174337309607496</v>
      </c>
      <c r="W70" s="230">
        <f t="shared" si="20"/>
        <v>0.3511830899150975</v>
      </c>
      <c r="X70" s="230">
        <f t="shared" si="20"/>
        <v>0.32484741201836381</v>
      </c>
      <c r="Y70" s="235">
        <f t="shared" si="20"/>
        <v>0.95089481465070869</v>
      </c>
      <c r="Z70" s="235">
        <f t="shared" si="19"/>
        <v>0.41755269337142631</v>
      </c>
      <c r="AA70" s="235">
        <f t="shared" si="19"/>
        <v>0.38892537208143996</v>
      </c>
      <c r="AB70" s="235">
        <f t="shared" si="19"/>
        <v>0.2005676595499058</v>
      </c>
      <c r="AC70" s="235">
        <f t="shared" si="19"/>
        <v>0.16602708130056246</v>
      </c>
      <c r="AD70" s="240">
        <f t="shared" si="19"/>
        <v>0.40289186154763013</v>
      </c>
      <c r="AE70" s="240">
        <f t="shared" si="19"/>
        <v>0.58357297091105553</v>
      </c>
      <c r="AF70" s="240">
        <f t="shared" si="19"/>
        <v>0.78885723235195648</v>
      </c>
      <c r="AG70" s="240">
        <f t="shared" si="19"/>
        <v>0.46992749870581463</v>
      </c>
      <c r="AH70" s="240">
        <f t="shared" si="19"/>
        <v>5.4854588671879707E-2</v>
      </c>
    </row>
    <row r="71" spans="2:34">
      <c r="B71" s="218">
        <v>500</v>
      </c>
      <c r="C71" s="220" t="s">
        <v>16</v>
      </c>
      <c r="D71" s="224">
        <f t="shared" si="21"/>
        <v>0.99999999999999989</v>
      </c>
      <c r="E71" s="190">
        <f t="shared" si="21"/>
        <v>0.99999999999960532</v>
      </c>
      <c r="F71" s="190">
        <f t="shared" si="21"/>
        <v>0.99999999999960532</v>
      </c>
      <c r="G71" s="190">
        <f t="shared" si="21"/>
        <v>0.9999999996409713</v>
      </c>
      <c r="H71" s="190">
        <f t="shared" si="21"/>
        <v>0.99999999994373301</v>
      </c>
      <c r="I71" s="190">
        <f t="shared" si="21"/>
        <v>0.99999999887469504</v>
      </c>
      <c r="J71" s="190">
        <f t="shared" si="21"/>
        <v>0.99999999887469504</v>
      </c>
      <c r="K71" s="190">
        <f t="shared" si="21"/>
        <v>0.999999999999997</v>
      </c>
      <c r="L71" s="190">
        <f t="shared" si="21"/>
        <v>0.99999999985433541</v>
      </c>
      <c r="M71" s="190">
        <f t="shared" si="21"/>
        <v>0.99999999944607298</v>
      </c>
      <c r="N71" s="190">
        <f t="shared" si="21"/>
        <v>0.9679408665798005</v>
      </c>
      <c r="O71" s="190">
        <f t="shared" si="21"/>
        <v>0.99999999887469504</v>
      </c>
      <c r="P71" s="190">
        <f t="shared" si="21"/>
        <v>0.99999999985433541</v>
      </c>
      <c r="Q71" s="230">
        <f t="shared" si="20"/>
        <v>0.9388074476816366</v>
      </c>
      <c r="R71" s="230">
        <f t="shared" si="20"/>
        <v>0.8414543900435888</v>
      </c>
      <c r="S71" s="230">
        <f t="shared" si="20"/>
        <v>0.56744025849818247</v>
      </c>
      <c r="T71" s="230">
        <f t="shared" si="20"/>
        <v>0.56744025849818247</v>
      </c>
      <c r="U71" s="230">
        <f t="shared" si="20"/>
        <v>0.59539193694431924</v>
      </c>
      <c r="V71" s="230">
        <f t="shared" si="20"/>
        <v>0.42961042294008811</v>
      </c>
      <c r="W71" s="230">
        <f t="shared" si="20"/>
        <v>0.35865792427888904</v>
      </c>
      <c r="X71" s="230">
        <f t="shared" si="20"/>
        <v>0.33193832006055718</v>
      </c>
      <c r="Y71" s="235">
        <f t="shared" si="20"/>
        <v>0.95558231533444382</v>
      </c>
      <c r="Z71" s="235">
        <f t="shared" si="19"/>
        <v>0.42540228877549946</v>
      </c>
      <c r="AA71" s="235">
        <f t="shared" si="19"/>
        <v>0.39643555599671476</v>
      </c>
      <c r="AB71" s="235">
        <f t="shared" si="19"/>
        <v>0.20540704000926252</v>
      </c>
      <c r="AC71" s="235">
        <f t="shared" si="19"/>
        <v>0.17045794985237547</v>
      </c>
      <c r="AD71" s="240">
        <f t="shared" si="19"/>
        <v>0.41124207723185574</v>
      </c>
      <c r="AE71" s="240">
        <f t="shared" si="19"/>
        <v>0.59446091026919445</v>
      </c>
      <c r="AF71" s="240">
        <f t="shared" si="19"/>
        <v>0.79784670352825038</v>
      </c>
      <c r="AG71" s="240">
        <f t="shared" si="19"/>
        <v>0.47854045379399723</v>
      </c>
      <c r="AH71" s="240">
        <f t="shared" si="19"/>
        <v>5.9945791462168281E-2</v>
      </c>
    </row>
    <row r="72" spans="2:34">
      <c r="B72" s="218">
        <v>510</v>
      </c>
      <c r="C72" s="220" t="s">
        <v>16</v>
      </c>
      <c r="D72" s="224">
        <f t="shared" si="21"/>
        <v>0.99999999999999989</v>
      </c>
      <c r="E72" s="190">
        <f t="shared" si="21"/>
        <v>0.99999999999984301</v>
      </c>
      <c r="F72" s="190">
        <f t="shared" si="21"/>
        <v>0.99999999999984301</v>
      </c>
      <c r="G72" s="190">
        <f t="shared" si="21"/>
        <v>0.99999999982294019</v>
      </c>
      <c r="H72" s="190">
        <f t="shared" si="21"/>
        <v>0.99999999997355848</v>
      </c>
      <c r="I72" s="190">
        <f t="shared" si="21"/>
        <v>0.9999999994176676</v>
      </c>
      <c r="J72" s="190">
        <f t="shared" si="21"/>
        <v>0.9999999994176676</v>
      </c>
      <c r="K72" s="190">
        <f t="shared" si="21"/>
        <v>0.99999999999999911</v>
      </c>
      <c r="L72" s="190">
        <f t="shared" si="21"/>
        <v>0.99999999992983635</v>
      </c>
      <c r="M72" s="190">
        <f t="shared" si="21"/>
        <v>0.99999999972369724</v>
      </c>
      <c r="N72" s="190">
        <f t="shared" si="21"/>
        <v>0.97061756075719996</v>
      </c>
      <c r="O72" s="190">
        <f t="shared" si="21"/>
        <v>0.9999999994176676</v>
      </c>
      <c r="P72" s="190">
        <f t="shared" si="21"/>
        <v>0.99999999992983635</v>
      </c>
      <c r="Q72" s="230">
        <f t="shared" si="20"/>
        <v>0.94342057719159245</v>
      </c>
      <c r="R72" s="230">
        <f t="shared" si="20"/>
        <v>0.84962495121803927</v>
      </c>
      <c r="S72" s="230">
        <f t="shared" si="20"/>
        <v>0.5767479402504494</v>
      </c>
      <c r="T72" s="230">
        <f t="shared" si="20"/>
        <v>0.5767479402504494</v>
      </c>
      <c r="U72" s="230">
        <f t="shared" si="20"/>
        <v>0.60445551231231942</v>
      </c>
      <c r="V72" s="230">
        <f t="shared" si="20"/>
        <v>0.43734199832206822</v>
      </c>
      <c r="W72" s="230">
        <f t="shared" si="20"/>
        <v>0.36602418288195598</v>
      </c>
      <c r="X72" s="230">
        <f t="shared" si="20"/>
        <v>0.3389319858077936</v>
      </c>
      <c r="Y72" s="235">
        <f t="shared" si="20"/>
        <v>0.95983483753636412</v>
      </c>
      <c r="Z72" s="235">
        <f t="shared" si="19"/>
        <v>0.43311793072983901</v>
      </c>
      <c r="AA72" s="235">
        <f t="shared" si="19"/>
        <v>0.40382444074017787</v>
      </c>
      <c r="AB72" s="235">
        <f t="shared" si="19"/>
        <v>0.21019374754529052</v>
      </c>
      <c r="AC72" s="235">
        <f t="shared" si="19"/>
        <v>0.17484956892828371</v>
      </c>
      <c r="AD72" s="240">
        <f t="shared" si="19"/>
        <v>0.41945748197930754</v>
      </c>
      <c r="AE72" s="240">
        <f t="shared" si="19"/>
        <v>0.60507192699141243</v>
      </c>
      <c r="AF72" s="240">
        <f t="shared" si="19"/>
        <v>0.80645470756660675</v>
      </c>
      <c r="AG72" s="240">
        <f t="shared" si="19"/>
        <v>0.48699047695628078</v>
      </c>
      <c r="AH72" s="240">
        <f t="shared" si="19"/>
        <v>6.526862646910081E-2</v>
      </c>
    </row>
    <row r="73" spans="2:34">
      <c r="B73" s="218">
        <v>520</v>
      </c>
      <c r="C73" s="220" t="s">
        <v>16</v>
      </c>
      <c r="D73" s="224">
        <f t="shared" si="21"/>
        <v>0.99999999999999989</v>
      </c>
      <c r="E73" s="190">
        <f t="shared" si="21"/>
        <v>0.99999999999993794</v>
      </c>
      <c r="F73" s="190">
        <f t="shared" si="21"/>
        <v>0.99999999999993794</v>
      </c>
      <c r="G73" s="190">
        <f t="shared" si="21"/>
        <v>0.99999999991284294</v>
      </c>
      <c r="H73" s="190">
        <f t="shared" si="21"/>
        <v>0.99999999998759714</v>
      </c>
      <c r="I73" s="190">
        <f t="shared" si="21"/>
        <v>0.99999999969913878</v>
      </c>
      <c r="J73" s="190">
        <f t="shared" si="21"/>
        <v>0.99999999969913878</v>
      </c>
      <c r="K73" s="190">
        <f t="shared" si="21"/>
        <v>0.99999999999999956</v>
      </c>
      <c r="L73" s="190">
        <f t="shared" si="21"/>
        <v>0.99999999996626632</v>
      </c>
      <c r="M73" s="190">
        <f t="shared" si="21"/>
        <v>0.99999999986243526</v>
      </c>
      <c r="N73" s="190">
        <f t="shared" si="21"/>
        <v>0.97307059764569526</v>
      </c>
      <c r="O73" s="190">
        <f t="shared" si="21"/>
        <v>0.99999999969913878</v>
      </c>
      <c r="P73" s="190">
        <f t="shared" si="21"/>
        <v>0.99999999996626632</v>
      </c>
      <c r="Q73" s="230">
        <f t="shared" si="20"/>
        <v>0.94768974647613868</v>
      </c>
      <c r="R73" s="230">
        <f t="shared" si="20"/>
        <v>0.85738177850432074</v>
      </c>
      <c r="S73" s="230">
        <f t="shared" si="20"/>
        <v>0.58584068152247726</v>
      </c>
      <c r="T73" s="230">
        <f t="shared" si="20"/>
        <v>0.58584068152247726</v>
      </c>
      <c r="U73" s="230">
        <f t="shared" si="20"/>
        <v>0.61329823839140218</v>
      </c>
      <c r="V73" s="230">
        <f t="shared" si="20"/>
        <v>0.44494082507709193</v>
      </c>
      <c r="W73" s="230">
        <f t="shared" si="20"/>
        <v>0.3732833463168701</v>
      </c>
      <c r="X73" s="230">
        <f t="shared" si="20"/>
        <v>0.34582961169307702</v>
      </c>
      <c r="Y73" s="235">
        <f t="shared" si="20"/>
        <v>0.96369082292127251</v>
      </c>
      <c r="Z73" s="235">
        <f t="shared" si="19"/>
        <v>0.44070227128653661</v>
      </c>
      <c r="AA73" s="235">
        <f t="shared" si="19"/>
        <v>0.41109432180524424</v>
      </c>
      <c r="AB73" s="235">
        <f t="shared" si="19"/>
        <v>0.21492810953696284</v>
      </c>
      <c r="AC73" s="235">
        <f t="shared" si="19"/>
        <v>0.17920169351667276</v>
      </c>
      <c r="AD73" s="240">
        <f t="shared" si="19"/>
        <v>0.42754001901526112</v>
      </c>
      <c r="AE73" s="240">
        <f t="shared" si="19"/>
        <v>0.61541149596278033</v>
      </c>
      <c r="AF73" s="240">
        <f t="shared" si="19"/>
        <v>0.81469678423809988</v>
      </c>
      <c r="AG73" s="240">
        <f t="shared" si="19"/>
        <v>0.49528086741689187</v>
      </c>
      <c r="AH73" s="240">
        <f t="shared" si="19"/>
        <v>7.0817680421351073E-2</v>
      </c>
    </row>
    <row r="74" spans="2:34">
      <c r="B74" s="218">
        <v>530</v>
      </c>
      <c r="C74" s="220" t="s">
        <v>16</v>
      </c>
      <c r="D74" s="224">
        <f t="shared" si="21"/>
        <v>0.99999999999999989</v>
      </c>
      <c r="E74" s="190">
        <f t="shared" si="21"/>
        <v>0.99999999999997546</v>
      </c>
      <c r="F74" s="190">
        <f t="shared" si="21"/>
        <v>0.99999999999997546</v>
      </c>
      <c r="G74" s="190">
        <f t="shared" si="21"/>
        <v>0.99999999995717259</v>
      </c>
      <c r="H74" s="190">
        <f t="shared" si="21"/>
        <v>0.99999999999419242</v>
      </c>
      <c r="I74" s="190">
        <f t="shared" si="21"/>
        <v>0.99999999984479826</v>
      </c>
      <c r="J74" s="190">
        <f t="shared" si="21"/>
        <v>0.99999999984479826</v>
      </c>
      <c r="K74" s="190">
        <f t="shared" si="21"/>
        <v>0.99999999999999978</v>
      </c>
      <c r="L74" s="190">
        <f t="shared" si="21"/>
        <v>0.99999999998380962</v>
      </c>
      <c r="M74" s="190">
        <f t="shared" si="21"/>
        <v>0.99999999993163025</v>
      </c>
      <c r="N74" s="190">
        <f t="shared" si="21"/>
        <v>0.97531861163350009</v>
      </c>
      <c r="O74" s="190">
        <f t="shared" si="21"/>
        <v>0.99999999984479826</v>
      </c>
      <c r="P74" s="190">
        <f t="shared" si="21"/>
        <v>0.99999999998380962</v>
      </c>
      <c r="Q74" s="230">
        <f t="shared" si="20"/>
        <v>0.9516399735998532</v>
      </c>
      <c r="R74" s="230">
        <f t="shared" si="20"/>
        <v>0.86474477348172418</v>
      </c>
      <c r="S74" s="230">
        <f t="shared" si="20"/>
        <v>0.59472345785292691</v>
      </c>
      <c r="T74" s="230">
        <f t="shared" si="20"/>
        <v>0.59472345785292691</v>
      </c>
      <c r="U74" s="230">
        <f t="shared" si="20"/>
        <v>0.62192579042241147</v>
      </c>
      <c r="V74" s="230">
        <f t="shared" si="20"/>
        <v>0.45240960440101918</v>
      </c>
      <c r="W74" s="230">
        <f t="shared" si="20"/>
        <v>0.38043694026963165</v>
      </c>
      <c r="X74" s="230">
        <f t="shared" si="20"/>
        <v>0.35263245241102342</v>
      </c>
      <c r="Y74" s="235">
        <f t="shared" si="20"/>
        <v>0.96718560473450887</v>
      </c>
      <c r="Z74" s="235">
        <f t="shared" si="19"/>
        <v>0.44815794254304675</v>
      </c>
      <c r="AA74" s="235">
        <f t="shared" si="19"/>
        <v>0.41824748523575189</v>
      </c>
      <c r="AB74" s="235">
        <f t="shared" si="19"/>
        <v>0.21961051787874461</v>
      </c>
      <c r="AC74" s="235">
        <f t="shared" si="19"/>
        <v>0.18351416825241637</v>
      </c>
      <c r="AD74" s="240">
        <f t="shared" si="19"/>
        <v>0.43549168333213734</v>
      </c>
      <c r="AE74" s="240">
        <f t="shared" si="19"/>
        <v>0.62548518912844964</v>
      </c>
      <c r="AF74" s="240">
        <f t="shared" si="19"/>
        <v>0.82258795055138823</v>
      </c>
      <c r="AG74" s="240">
        <f t="shared" si="19"/>
        <v>0.50341490192158322</v>
      </c>
      <c r="AH74" s="240">
        <f t="shared" si="19"/>
        <v>7.6587015413781503E-2</v>
      </c>
    </row>
    <row r="75" spans="2:34">
      <c r="B75" s="218">
        <v>540</v>
      </c>
      <c r="C75" s="220" t="s">
        <v>16</v>
      </c>
      <c r="D75" s="224">
        <f t="shared" si="21"/>
        <v>0.99999999999999989</v>
      </c>
      <c r="E75" s="190">
        <f t="shared" si="21"/>
        <v>0.99999999999999012</v>
      </c>
      <c r="F75" s="190">
        <f t="shared" si="21"/>
        <v>0.99999999999999012</v>
      </c>
      <c r="G75" s="190">
        <f t="shared" si="21"/>
        <v>0.99999999997899025</v>
      </c>
      <c r="H75" s="190">
        <f t="shared" si="21"/>
        <v>0.99999999999728506</v>
      </c>
      <c r="I75" s="190">
        <f t="shared" si="21"/>
        <v>0.99999999992005351</v>
      </c>
      <c r="J75" s="190">
        <f t="shared" si="21"/>
        <v>0.99999999992005351</v>
      </c>
      <c r="K75" s="190">
        <f t="shared" si="21"/>
        <v>0.99999999999999989</v>
      </c>
      <c r="L75" s="190">
        <f t="shared" si="21"/>
        <v>0.99999999999224243</v>
      </c>
      <c r="M75" s="190">
        <f t="shared" si="21"/>
        <v>0.99999999996607647</v>
      </c>
      <c r="N75" s="190">
        <f t="shared" si="21"/>
        <v>0.97737870881938327</v>
      </c>
      <c r="O75" s="190">
        <f t="shared" si="21"/>
        <v>0.99999999992005351</v>
      </c>
      <c r="P75" s="190">
        <f t="shared" si="21"/>
        <v>0.99999999999224243</v>
      </c>
      <c r="Q75" s="230">
        <f t="shared" si="20"/>
        <v>0.95529458291933445</v>
      </c>
      <c r="R75" s="230">
        <f t="shared" si="20"/>
        <v>0.87173294303000259</v>
      </c>
      <c r="S75" s="230">
        <f t="shared" si="20"/>
        <v>0.60340118460313796</v>
      </c>
      <c r="T75" s="230">
        <f t="shared" si="20"/>
        <v>0.60340118460313796</v>
      </c>
      <c r="U75" s="230">
        <f t="shared" si="20"/>
        <v>0.63034372793797278</v>
      </c>
      <c r="V75" s="230">
        <f t="shared" si="20"/>
        <v>0.45975100688215942</v>
      </c>
      <c r="W75" s="230">
        <f t="shared" si="20"/>
        <v>0.38748652558641167</v>
      </c>
      <c r="X75" s="230">
        <f t="shared" si="20"/>
        <v>0.3593418046749729</v>
      </c>
      <c r="Y75" s="235">
        <f t="shared" si="20"/>
        <v>0.9703516463841878</v>
      </c>
      <c r="Z75" s="235">
        <f t="shared" si="19"/>
        <v>0.45548754987194739</v>
      </c>
      <c r="AA75" s="235">
        <f t="shared" si="19"/>
        <v>0.42528620095947095</v>
      </c>
      <c r="AB75" s="235">
        <f t="shared" si="19"/>
        <v>0.22424140686620531</v>
      </c>
      <c r="AC75" s="235">
        <f t="shared" si="19"/>
        <v>0.18778691716217732</v>
      </c>
      <c r="AD75" s="240">
        <f t="shared" si="19"/>
        <v>0.44331450861209476</v>
      </c>
      <c r="AE75" s="240">
        <f t="shared" si="19"/>
        <v>0.63529864410706738</v>
      </c>
      <c r="AF75" s="240">
        <f t="shared" si="19"/>
        <v>0.83014270126598944</v>
      </c>
      <c r="AG75" s="240">
        <f t="shared" si="19"/>
        <v>0.51139582654927085</v>
      </c>
      <c r="AH75" s="240">
        <f t="shared" si="19"/>
        <v>8.2570207569543488E-2</v>
      </c>
    </row>
    <row r="76" spans="2:34">
      <c r="B76" s="218">
        <v>550</v>
      </c>
      <c r="C76" s="220" t="s">
        <v>16</v>
      </c>
      <c r="D76" s="224">
        <f t="shared" si="21"/>
        <v>0.99999999999999989</v>
      </c>
      <c r="E76" s="190">
        <f t="shared" si="21"/>
        <v>0.99999999999999634</v>
      </c>
      <c r="F76" s="190">
        <f t="shared" si="21"/>
        <v>0.99999999999999634</v>
      </c>
      <c r="G76" s="190">
        <f t="shared" si="21"/>
        <v>0.99999999998970934</v>
      </c>
      <c r="H76" s="190">
        <f t="shared" si="21"/>
        <v>0.99999999999873279</v>
      </c>
      <c r="I76" s="190">
        <f t="shared" si="21"/>
        <v>0.99999999995887479</v>
      </c>
      <c r="J76" s="190">
        <f t="shared" si="21"/>
        <v>0.99999999995887479</v>
      </c>
      <c r="K76" s="190">
        <f t="shared" si="21"/>
        <v>0.99999999999999989</v>
      </c>
      <c r="L76" s="190">
        <f t="shared" si="21"/>
        <v>0.99999999999628875</v>
      </c>
      <c r="M76" s="190">
        <f t="shared" si="21"/>
        <v>0.99999999998319433</v>
      </c>
      <c r="N76" s="190">
        <f t="shared" si="21"/>
        <v>0.97926657244859949</v>
      </c>
      <c r="O76" s="190">
        <f t="shared" si="21"/>
        <v>0.99999999995887479</v>
      </c>
      <c r="P76" s="190">
        <f t="shared" si="21"/>
        <v>0.99999999999628875</v>
      </c>
      <c r="Q76" s="230">
        <f t="shared" si="20"/>
        <v>0.9586752480491465</v>
      </c>
      <c r="R76" s="230">
        <f t="shared" si="20"/>
        <v>0.87836454324810553</v>
      </c>
      <c r="S76" s="230">
        <f t="shared" si="20"/>
        <v>0.6118787082189705</v>
      </c>
      <c r="T76" s="230">
        <f t="shared" si="20"/>
        <v>0.6118787082189705</v>
      </c>
      <c r="U76" s="230">
        <f t="shared" si="20"/>
        <v>0.63855749053470257</v>
      </c>
      <c r="V76" s="230">
        <f t="shared" si="20"/>
        <v>0.46696766748543594</v>
      </c>
      <c r="W76" s="230">
        <f t="shared" si="20"/>
        <v>0.39443368890765113</v>
      </c>
      <c r="X76" s="230">
        <f t="shared" si="20"/>
        <v>0.36595899580508462</v>
      </c>
      <c r="Y76" s="235">
        <f t="shared" si="20"/>
        <v>0.97321869885792089</v>
      </c>
      <c r="Z76" s="235">
        <f t="shared" si="19"/>
        <v>0.46269366674707768</v>
      </c>
      <c r="AA76" s="235">
        <f t="shared" si="19"/>
        <v>0.43221271730837735</v>
      </c>
      <c r="AB76" s="235">
        <f t="shared" si="19"/>
        <v>0.22882126647668652</v>
      </c>
      <c r="AC76" s="235">
        <f t="shared" si="19"/>
        <v>0.19201993449808788</v>
      </c>
      <c r="AD76" s="240">
        <f t="shared" si="19"/>
        <v>0.4510105563402097</v>
      </c>
      <c r="AE76" s="240">
        <f t="shared" si="19"/>
        <v>0.64485753769522103</v>
      </c>
      <c r="AF76" s="240">
        <f t="shared" si="19"/>
        <v>0.83737501254194191</v>
      </c>
      <c r="AG76" s="240">
        <f t="shared" si="19"/>
        <v>0.51922684996215263</v>
      </c>
      <c r="AH76" s="240">
        <f t="shared" si="19"/>
        <v>8.8760362138495766E-2</v>
      </c>
    </row>
    <row r="77" spans="2:34">
      <c r="B77" s="218">
        <v>560</v>
      </c>
      <c r="C77" s="220" t="s">
        <v>16</v>
      </c>
      <c r="D77" s="224">
        <f t="shared" si="21"/>
        <v>0.99999999999999989</v>
      </c>
      <c r="E77" s="190">
        <f t="shared" si="21"/>
        <v>0.99999999999999845</v>
      </c>
      <c r="F77" s="190">
        <f t="shared" si="21"/>
        <v>0.99999999999999845</v>
      </c>
      <c r="G77" s="190">
        <f t="shared" si="21"/>
        <v>0.99999999999496703</v>
      </c>
      <c r="H77" s="190">
        <f t="shared" si="21"/>
        <v>0.99999999999940936</v>
      </c>
      <c r="I77" s="190">
        <f t="shared" si="21"/>
        <v>0.9999999999788719</v>
      </c>
      <c r="J77" s="190">
        <f t="shared" si="21"/>
        <v>0.9999999999788719</v>
      </c>
      <c r="K77" s="190">
        <f t="shared" si="21"/>
        <v>0.99999999999999989</v>
      </c>
      <c r="L77" s="190">
        <f t="shared" si="21"/>
        <v>0.99999999999822697</v>
      </c>
      <c r="M77" s="190">
        <f t="shared" si="21"/>
        <v>0.99999999999168698</v>
      </c>
      <c r="N77" s="190">
        <f t="shared" si="21"/>
        <v>0.9809965876542619</v>
      </c>
      <c r="O77" s="190">
        <f t="shared" si="21"/>
        <v>0.9999999999788719</v>
      </c>
      <c r="P77" s="190">
        <f t="shared" si="21"/>
        <v>0.99999999999822697</v>
      </c>
      <c r="Q77" s="230">
        <f t="shared" si="21"/>
        <v>0.96180214734257719</v>
      </c>
      <c r="R77" s="230">
        <f t="shared" si="21"/>
        <v>0.88465705691971919</v>
      </c>
      <c r="S77" s="230">
        <f t="shared" si="21"/>
        <v>0.62016079911591493</v>
      </c>
      <c r="T77" s="230">
        <f t="shared" ref="T77:AI81" si="22">IF((T$2-(SQRT((T$9/T$15)^2+4*T$16*T$14))*$B77) &lt; 0, 0.5*EXP(((T$9/T$15)*T$2)/(2*T$14))*(EXP(-(T$2*(SQRT((T$9/T$15)^2+4*T$16*T$14)))/(2*T$14))*(2-ERFC(-(T$2-(SQRT((T$9/T$15)^2+4*T$16*T$14))*$B77)/(2*SQRT(T$14*$B77))))),0.5*EXP(((T$9/T$15)*T$2)/(2*T$14))*(EXP(-(T$2*(SQRT((T$9/T$15)^2+4*T$16*T$14)))/(2*T$14))*ERFC((T$2-(SQRT((T$9/T$15)^2+4*T$16*T$14))*$B77)/(2*SQRT(T$14*$B77)))))</f>
        <v>0.62016079911591493</v>
      </c>
      <c r="U77" s="230">
        <f t="shared" si="22"/>
        <v>0.64657239567285352</v>
      </c>
      <c r="V77" s="230">
        <f t="shared" si="22"/>
        <v>0.47406218150694257</v>
      </c>
      <c r="W77" s="230">
        <f t="shared" si="22"/>
        <v>0.40128003458293099</v>
      </c>
      <c r="X77" s="230">
        <f t="shared" si="22"/>
        <v>0.37248537920012526</v>
      </c>
      <c r="Y77" s="235">
        <f t="shared" si="22"/>
        <v>0.97581400721188083</v>
      </c>
      <c r="Z77" s="235">
        <f t="shared" si="22"/>
        <v>0.46977883044039809</v>
      </c>
      <c r="AA77" s="235">
        <f t="shared" si="22"/>
        <v>0.43902925622239214</v>
      </c>
      <c r="AB77" s="235">
        <f t="shared" si="22"/>
        <v>0.23335062023414155</v>
      </c>
      <c r="AC77" s="235">
        <f t="shared" si="22"/>
        <v>0.19621327654206591</v>
      </c>
      <c r="AD77" s="240">
        <f t="shared" si="22"/>
        <v>0.4585819059296512</v>
      </c>
      <c r="AE77" s="240">
        <f t="shared" si="22"/>
        <v>0.65416756043204638</v>
      </c>
      <c r="AF77" s="240">
        <f t="shared" si="22"/>
        <v>0.84429823135124704</v>
      </c>
      <c r="AG77" s="240">
        <f t="shared" si="19"/>
        <v>0.52691113788195754</v>
      </c>
      <c r="AH77" s="240">
        <f t="shared" si="19"/>
        <v>9.5150258937687859E-2</v>
      </c>
    </row>
    <row r="78" spans="2:34">
      <c r="B78" s="218">
        <v>570</v>
      </c>
      <c r="C78" s="220" t="s">
        <v>16</v>
      </c>
      <c r="D78" s="224">
        <f t="shared" si="21"/>
        <v>0.99999999999999989</v>
      </c>
      <c r="E78" s="190">
        <f t="shared" si="21"/>
        <v>0.99999999999999933</v>
      </c>
      <c r="F78" s="190">
        <f t="shared" si="21"/>
        <v>0.99999999999999933</v>
      </c>
      <c r="G78" s="190">
        <f t="shared" si="21"/>
        <v>0.99999999999754197</v>
      </c>
      <c r="H78" s="190">
        <f t="shared" si="21"/>
        <v>0.999999999999725</v>
      </c>
      <c r="I78" s="190">
        <f t="shared" si="21"/>
        <v>0.99999999998915878</v>
      </c>
      <c r="J78" s="190">
        <f t="shared" si="21"/>
        <v>0.99999999998915878</v>
      </c>
      <c r="K78" s="190">
        <f t="shared" si="21"/>
        <v>0.99999999999999989</v>
      </c>
      <c r="L78" s="190">
        <f t="shared" si="21"/>
        <v>0.99999999999915423</v>
      </c>
      <c r="M78" s="190">
        <f t="shared" si="21"/>
        <v>0.99999999999589351</v>
      </c>
      <c r="N78" s="190">
        <f t="shared" si="21"/>
        <v>0.98258195250163405</v>
      </c>
      <c r="O78" s="190">
        <f t="shared" si="21"/>
        <v>0.99999999998915878</v>
      </c>
      <c r="P78" s="190">
        <f t="shared" si="21"/>
        <v>0.99999999999915423</v>
      </c>
      <c r="Q78" s="230">
        <f t="shared" si="21"/>
        <v>0.96469401237193442</v>
      </c>
      <c r="R78" s="230">
        <f t="shared" si="21"/>
        <v>0.89062720971918052</v>
      </c>
      <c r="S78" s="230">
        <f t="shared" si="21"/>
        <v>0.62825214599334189</v>
      </c>
      <c r="T78" s="230">
        <f t="shared" si="22"/>
        <v>0.62825214599334189</v>
      </c>
      <c r="U78" s="230">
        <f t="shared" si="22"/>
        <v>0.65439363434725972</v>
      </c>
      <c r="V78" s="230">
        <f t="shared" si="22"/>
        <v>0.48103710135373234</v>
      </c>
      <c r="W78" s="230">
        <f t="shared" si="22"/>
        <v>0.40802717770078639</v>
      </c>
      <c r="X78" s="230">
        <f t="shared" si="22"/>
        <v>0.37892232464051778</v>
      </c>
      <c r="Y78" s="235">
        <f t="shared" si="22"/>
        <v>0.97816249605991346</v>
      </c>
      <c r="Z78" s="235">
        <f t="shared" si="22"/>
        <v>0.47674553856451934</v>
      </c>
      <c r="AA78" s="235">
        <f t="shared" si="22"/>
        <v>0.44573800994330159</v>
      </c>
      <c r="AB78" s="235">
        <f t="shared" si="22"/>
        <v>0.23783002325565766</v>
      </c>
      <c r="AC78" s="235">
        <f t="shared" si="22"/>
        <v>0.20036705427614687</v>
      </c>
      <c r="AD78" s="240">
        <f t="shared" si="22"/>
        <v>0.46603064650517317</v>
      </c>
      <c r="AE78" s="240">
        <f t="shared" si="22"/>
        <v>0.66323439887134172</v>
      </c>
      <c r="AF78" s="240">
        <f t="shared" si="22"/>
        <v>0.85092554302061685</v>
      </c>
      <c r="AG78" s="240">
        <f t="shared" si="22"/>
        <v>0.53445180861738106</v>
      </c>
      <c r="AH78" s="240">
        <f t="shared" si="22"/>
        <v>0.10173235081454259</v>
      </c>
    </row>
    <row r="79" spans="2:34">
      <c r="B79" s="218">
        <v>580</v>
      </c>
      <c r="C79" s="220" t="s">
        <v>16</v>
      </c>
      <c r="D79" s="224">
        <f t="shared" si="21"/>
        <v>0.99999999999999989</v>
      </c>
      <c r="E79" s="190">
        <f t="shared" si="21"/>
        <v>0.99999999999999978</v>
      </c>
      <c r="F79" s="190">
        <f t="shared" si="21"/>
        <v>0.99999999999999978</v>
      </c>
      <c r="G79" s="190">
        <f t="shared" si="21"/>
        <v>0.99999999999880118</v>
      </c>
      <c r="H79" s="190">
        <f t="shared" si="21"/>
        <v>0.99999999999987221</v>
      </c>
      <c r="I79" s="190">
        <f t="shared" si="21"/>
        <v>0.99999999999444344</v>
      </c>
      <c r="J79" s="190">
        <f t="shared" si="21"/>
        <v>0.99999999999444344</v>
      </c>
      <c r="K79" s="190">
        <f t="shared" si="21"/>
        <v>0.99999999999999989</v>
      </c>
      <c r="L79" s="190">
        <f t="shared" si="21"/>
        <v>0.9999999999995971</v>
      </c>
      <c r="M79" s="190">
        <f t="shared" si="21"/>
        <v>0.99999999999797429</v>
      </c>
      <c r="N79" s="190">
        <f t="shared" si="21"/>
        <v>0.98403476024313985</v>
      </c>
      <c r="O79" s="190">
        <f t="shared" si="21"/>
        <v>0.99999999999444344</v>
      </c>
      <c r="P79" s="190">
        <f t="shared" si="21"/>
        <v>0.9999999999995971</v>
      </c>
      <c r="Q79" s="230">
        <f t="shared" si="21"/>
        <v>0.96736824404334121</v>
      </c>
      <c r="R79" s="230">
        <f t="shared" si="21"/>
        <v>0.89629098877406599</v>
      </c>
      <c r="S79" s="230">
        <f t="shared" si="21"/>
        <v>0.63615735136933593</v>
      </c>
      <c r="T79" s="230">
        <f t="shared" si="22"/>
        <v>0.63615735136933593</v>
      </c>
      <c r="U79" s="230">
        <f t="shared" si="22"/>
        <v>0.66202627319264939</v>
      </c>
      <c r="V79" s="230">
        <f t="shared" si="22"/>
        <v>0.48789493402533035</v>
      </c>
      <c r="W79" s="230">
        <f t="shared" si="22"/>
        <v>0.41467673808977773</v>
      </c>
      <c r="X79" s="230">
        <f t="shared" si="22"/>
        <v>0.38527121303845957</v>
      </c>
      <c r="Y79" s="235">
        <f t="shared" si="22"/>
        <v>0.98028692659059624</v>
      </c>
      <c r="Z79" s="235">
        <f t="shared" si="22"/>
        <v>0.48359624633620379</v>
      </c>
      <c r="AA79" s="235">
        <f t="shared" si="22"/>
        <v>0.45234113764977441</v>
      </c>
      <c r="AB79" s="235">
        <f t="shared" si="22"/>
        <v>0.2422600568746979</v>
      </c>
      <c r="AC79" s="235">
        <f t="shared" si="22"/>
        <v>0.20448142682585815</v>
      </c>
      <c r="AD79" s="240">
        <f t="shared" si="22"/>
        <v>0.47335886975858432</v>
      </c>
      <c r="AE79" s="240">
        <f t="shared" si="22"/>
        <v>0.67206371683396138</v>
      </c>
      <c r="AF79" s="240">
        <f t="shared" si="22"/>
        <v>0.85726933685785101</v>
      </c>
      <c r="AG79" s="240">
        <f t="shared" si="22"/>
        <v>0.54185192948785943</v>
      </c>
      <c r="AH79" s="240">
        <f t="shared" si="22"/>
        <v>0.10849883132430511</v>
      </c>
    </row>
    <row r="80" spans="2:34">
      <c r="B80" s="218">
        <v>590</v>
      </c>
      <c r="C80" s="220" t="s">
        <v>16</v>
      </c>
      <c r="D80" s="224">
        <f t="shared" si="21"/>
        <v>0.99999999999999989</v>
      </c>
      <c r="E80" s="190">
        <f t="shared" si="21"/>
        <v>0.99999999999999978</v>
      </c>
      <c r="F80" s="190">
        <f t="shared" si="21"/>
        <v>0.99999999999999978</v>
      </c>
      <c r="G80" s="190">
        <f t="shared" si="21"/>
        <v>0.99999999999941602</v>
      </c>
      <c r="H80" s="190">
        <f t="shared" si="21"/>
        <v>0.99999999999994071</v>
      </c>
      <c r="I80" s="190">
        <f t="shared" si="21"/>
        <v>0.99999999999715528</v>
      </c>
      <c r="J80" s="190">
        <f t="shared" si="21"/>
        <v>0.99999999999715528</v>
      </c>
      <c r="K80" s="190">
        <f t="shared" si="21"/>
        <v>0.99999999999999989</v>
      </c>
      <c r="L80" s="190">
        <f t="shared" si="21"/>
        <v>0.99999999999980849</v>
      </c>
      <c r="M80" s="190">
        <f t="shared" si="21"/>
        <v>0.99999999999900202</v>
      </c>
      <c r="N80" s="190">
        <f t="shared" si="21"/>
        <v>0.98536609996102087</v>
      </c>
      <c r="O80" s="190">
        <f t="shared" si="21"/>
        <v>0.99999999999715528</v>
      </c>
      <c r="P80" s="190">
        <f t="shared" ref="P80:AE99" si="23">IF((P$2-(SQRT((P$9/P$15)^2+4*P$16*P$14))*$B80) &lt; 0, 0.5*EXP(((P$9/P$15)*P$2)/(2*P$14))*(EXP(-(P$2*(SQRT((P$9/P$15)^2+4*P$16*P$14)))/(2*P$14))*(2-ERFC(-(P$2-(SQRT((P$9/P$15)^2+4*P$16*P$14))*$B80)/(2*SQRT(P$14*$B80))))),0.5*EXP(((P$9/P$15)*P$2)/(2*P$14))*(EXP(-(P$2*(SQRT((P$9/P$15)^2+4*P$16*P$14)))/(2*P$14))*ERFC((P$2-(SQRT((P$9/P$15)^2+4*P$16*P$14))*$B80)/(2*SQRT(P$14*$B80)))))</f>
        <v>0.99999999999980849</v>
      </c>
      <c r="Q80" s="230">
        <f t="shared" si="23"/>
        <v>0.96984100819136876</v>
      </c>
      <c r="R80" s="230">
        <f t="shared" si="23"/>
        <v>0.90166366304137568</v>
      </c>
      <c r="S80" s="230">
        <f t="shared" si="23"/>
        <v>0.6438809287735151</v>
      </c>
      <c r="T80" s="230">
        <f t="shared" si="23"/>
        <v>0.6438809287735151</v>
      </c>
      <c r="U80" s="230">
        <f t="shared" si="23"/>
        <v>0.66947525241620809</v>
      </c>
      <c r="V80" s="230">
        <f t="shared" si="23"/>
        <v>0.49463813919091332</v>
      </c>
      <c r="W80" s="230">
        <f t="shared" si="23"/>
        <v>0.42123033516613595</v>
      </c>
      <c r="X80" s="230">
        <f t="shared" si="23"/>
        <v>0.3915334312032368</v>
      </c>
      <c r="Y80" s="235">
        <f t="shared" si="23"/>
        <v>0.98220807233195784</v>
      </c>
      <c r="Z80" s="235">
        <f t="shared" si="23"/>
        <v>0.49033336444849707</v>
      </c>
      <c r="AA80" s="235">
        <f t="shared" si="23"/>
        <v>0.45884076316803996</v>
      </c>
      <c r="AB80" s="235">
        <f t="shared" si="23"/>
        <v>0.24664132390922502</v>
      </c>
      <c r="AC80" s="235">
        <f t="shared" si="23"/>
        <v>0.2085565955939733</v>
      </c>
      <c r="AD80" s="240">
        <f t="shared" si="23"/>
        <v>0.48056866381954089</v>
      </c>
      <c r="AE80" s="240">
        <f t="shared" si="22"/>
        <v>0.68066114086560703</v>
      </c>
      <c r="AF80" s="240">
        <f t="shared" si="22"/>
        <v>0.86334156024903752</v>
      </c>
      <c r="AG80" s="240">
        <f t="shared" si="22"/>
        <v>0.5491145140139434</v>
      </c>
      <c r="AH80" s="240">
        <f t="shared" si="22"/>
        <v>0.11544168451109611</v>
      </c>
    </row>
    <row r="81" spans="2:34">
      <c r="B81" s="221">
        <v>600</v>
      </c>
      <c r="C81" s="222" t="s">
        <v>16</v>
      </c>
      <c r="D81" s="225">
        <f t="shared" ref="D81:S100" si="24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0.99999999999999989</v>
      </c>
      <c r="E81" s="241">
        <f t="shared" si="24"/>
        <v>1</v>
      </c>
      <c r="F81" s="241">
        <f t="shared" si="24"/>
        <v>1</v>
      </c>
      <c r="G81" s="241">
        <f t="shared" si="24"/>
        <v>0.99999999999971578</v>
      </c>
      <c r="H81" s="241">
        <f t="shared" si="24"/>
        <v>0.99999999999997247</v>
      </c>
      <c r="I81" s="241">
        <f t="shared" si="24"/>
        <v>0.99999999999854516</v>
      </c>
      <c r="J81" s="241">
        <f t="shared" si="24"/>
        <v>0.99999999999854516</v>
      </c>
      <c r="K81" s="241">
        <f t="shared" si="24"/>
        <v>0.99999999999999989</v>
      </c>
      <c r="L81" s="241">
        <f t="shared" si="24"/>
        <v>0.99999999999990907</v>
      </c>
      <c r="M81" s="241">
        <f t="shared" si="24"/>
        <v>0.99999999999950895</v>
      </c>
      <c r="N81" s="241">
        <f t="shared" si="24"/>
        <v>0.98658613624318314</v>
      </c>
      <c r="O81" s="241">
        <f t="shared" si="24"/>
        <v>0.99999999999854516</v>
      </c>
      <c r="P81" s="241">
        <f t="shared" si="24"/>
        <v>0.99999999999990907</v>
      </c>
      <c r="Q81" s="242">
        <f t="shared" si="24"/>
        <v>0.9721272922388654</v>
      </c>
      <c r="R81" s="242">
        <f t="shared" si="24"/>
        <v>0.90675982522935494</v>
      </c>
      <c r="S81" s="242">
        <f t="shared" si="24"/>
        <v>0.65142729823226553</v>
      </c>
      <c r="T81" s="242">
        <f t="shared" si="23"/>
        <v>0.65142729823226553</v>
      </c>
      <c r="U81" s="242">
        <f t="shared" si="23"/>
        <v>0.67674538655574457</v>
      </c>
      <c r="V81" s="242">
        <f t="shared" si="23"/>
        <v>0.50126912777397414</v>
      </c>
      <c r="W81" s="242">
        <f t="shared" si="23"/>
        <v>0.42768958351966019</v>
      </c>
      <c r="X81" s="242">
        <f t="shared" si="23"/>
        <v>0.39771036732723353</v>
      </c>
      <c r="Y81" s="243">
        <f t="shared" si="23"/>
        <v>0.98394487907164163</v>
      </c>
      <c r="Z81" s="243">
        <f t="shared" si="23"/>
        <v>0.49695925747570163</v>
      </c>
      <c r="AA81" s="243">
        <f t="shared" si="23"/>
        <v>0.46523897308121825</v>
      </c>
      <c r="AB81" s="243">
        <f t="shared" si="23"/>
        <v>0.2509744444991287</v>
      </c>
      <c r="AC81" s="243">
        <f t="shared" si="23"/>
        <v>0.21259279901113751</v>
      </c>
      <c r="AD81" s="244">
        <f t="shared" si="23"/>
        <v>0.48766210801138937</v>
      </c>
      <c r="AE81" s="244">
        <f t="shared" si="23"/>
        <v>0.68903224757547543</v>
      </c>
      <c r="AF81" s="244">
        <f t="shared" si="22"/>
        <v>0.86915372661905566</v>
      </c>
      <c r="AG81" s="244">
        <f t="shared" si="22"/>
        <v>0.55624251976135097</v>
      </c>
      <c r="AH81" s="244">
        <f t="shared" si="22"/>
        <v>0.12255273137473056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H81"/>
  <sheetViews>
    <sheetView topLeftCell="J21" workbookViewId="0">
      <selection activeCell="A22" sqref="A22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AH3" si="1">U2</f>
        <v>50</v>
      </c>
      <c r="W2" s="180">
        <f t="shared" si="1"/>
        <v>50</v>
      </c>
      <c r="X2" s="180">
        <f t="shared" si="1"/>
        <v>50</v>
      </c>
      <c r="Y2" s="180">
        <f t="shared" si="1"/>
        <v>50</v>
      </c>
      <c r="Z2" s="180">
        <f t="shared" si="1"/>
        <v>50</v>
      </c>
      <c r="AA2" s="180">
        <f t="shared" si="1"/>
        <v>50</v>
      </c>
      <c r="AB2" s="180">
        <f t="shared" si="1"/>
        <v>50</v>
      </c>
      <c r="AC2" s="180">
        <f t="shared" si="1"/>
        <v>50</v>
      </c>
      <c r="AD2" s="180">
        <f t="shared" si="1"/>
        <v>50</v>
      </c>
      <c r="AE2" s="180">
        <f t="shared" si="1"/>
        <v>50</v>
      </c>
      <c r="AF2" s="180">
        <f t="shared" si="1"/>
        <v>50</v>
      </c>
      <c r="AG2" s="180">
        <f t="shared" si="1"/>
        <v>50</v>
      </c>
      <c r="AH2" s="180">
        <f t="shared" si="1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  <c r="X3" s="180">
        <f t="shared" si="1"/>
        <v>3.5</v>
      </c>
      <c r="Y3" s="180">
        <f t="shared" si="1"/>
        <v>3.5</v>
      </c>
      <c r="Z3" s="180">
        <f t="shared" si="1"/>
        <v>3.5</v>
      </c>
      <c r="AA3" s="180">
        <f t="shared" si="1"/>
        <v>3.5</v>
      </c>
      <c r="AB3" s="180">
        <f t="shared" si="1"/>
        <v>3.5</v>
      </c>
      <c r="AC3" s="180">
        <f t="shared" si="1"/>
        <v>3.5</v>
      </c>
      <c r="AD3" s="180">
        <f t="shared" si="1"/>
        <v>3.5</v>
      </c>
      <c r="AE3" s="180">
        <f t="shared" si="1"/>
        <v>3.5</v>
      </c>
      <c r="AF3" s="180">
        <f t="shared" si="1"/>
        <v>3.5</v>
      </c>
      <c r="AG3" s="180">
        <f t="shared" si="1"/>
        <v>3.5</v>
      </c>
      <c r="AH3" s="180">
        <f t="shared" si="1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V'!B8</f>
        <v>0.34575719647168113</v>
      </c>
      <c r="E5" s="180">
        <f>D5</f>
        <v>0.34575719647168113</v>
      </c>
      <c r="F5" s="180">
        <f t="shared" ref="F5:U6" si="2">E5</f>
        <v>0.34575719647168113</v>
      </c>
      <c r="G5" s="180">
        <f t="shared" si="2"/>
        <v>0.34575719647168113</v>
      </c>
      <c r="H5" s="180">
        <f t="shared" si="2"/>
        <v>0.34575719647168113</v>
      </c>
      <c r="I5" s="180">
        <f t="shared" si="2"/>
        <v>0.34575719647168113</v>
      </c>
      <c r="J5" s="180">
        <f t="shared" si="2"/>
        <v>0.34575719647168113</v>
      </c>
      <c r="K5" s="180">
        <f t="shared" si="2"/>
        <v>0.34575719647168113</v>
      </c>
      <c r="L5" s="180">
        <f t="shared" si="2"/>
        <v>0.34575719647168113</v>
      </c>
      <c r="M5" s="180">
        <f t="shared" si="2"/>
        <v>0.34575719647168113</v>
      </c>
      <c r="N5" s="180">
        <f t="shared" si="2"/>
        <v>0.34575719647168113</v>
      </c>
      <c r="O5" s="180">
        <f t="shared" si="2"/>
        <v>0.34575719647168113</v>
      </c>
      <c r="P5" s="180">
        <f t="shared" si="2"/>
        <v>0.34575719647168113</v>
      </c>
      <c r="Q5" s="180">
        <f t="shared" si="2"/>
        <v>0.34575719647168113</v>
      </c>
      <c r="R5" s="180">
        <f t="shared" si="2"/>
        <v>0.34575719647168113</v>
      </c>
      <c r="S5" s="180">
        <f t="shared" si="2"/>
        <v>0.34575719647168113</v>
      </c>
      <c r="T5" s="180">
        <f t="shared" si="2"/>
        <v>0.34575719647168113</v>
      </c>
      <c r="U5" s="180">
        <f t="shared" si="2"/>
        <v>0.34575719647168113</v>
      </c>
      <c r="V5" s="180">
        <f t="shared" ref="V5:AH6" si="3">U5</f>
        <v>0.34575719647168113</v>
      </c>
      <c r="W5" s="180">
        <f t="shared" si="3"/>
        <v>0.34575719647168113</v>
      </c>
      <c r="X5" s="180">
        <f t="shared" si="3"/>
        <v>0.34575719647168113</v>
      </c>
      <c r="Y5" s="180">
        <f t="shared" si="3"/>
        <v>0.34575719647168113</v>
      </c>
      <c r="Z5" s="180">
        <f t="shared" si="3"/>
        <v>0.34575719647168113</v>
      </c>
      <c r="AA5" s="180">
        <f t="shared" si="3"/>
        <v>0.34575719647168113</v>
      </c>
      <c r="AB5" s="180">
        <f t="shared" si="3"/>
        <v>0.34575719647168113</v>
      </c>
      <c r="AC5" s="180">
        <f t="shared" si="3"/>
        <v>0.34575719647168113</v>
      </c>
      <c r="AD5" s="180">
        <f t="shared" si="3"/>
        <v>0.34575719647168113</v>
      </c>
      <c r="AE5" s="180">
        <f t="shared" si="3"/>
        <v>0.34575719647168113</v>
      </c>
      <c r="AF5" s="180">
        <f t="shared" si="3"/>
        <v>0.34575719647168113</v>
      </c>
      <c r="AG5" s="180">
        <f t="shared" si="3"/>
        <v>0.34575719647168113</v>
      </c>
      <c r="AH5" s="180">
        <f t="shared" si="3"/>
        <v>0.34575719647168113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  <c r="X6" s="180">
        <f t="shared" si="3"/>
        <v>2.65</v>
      </c>
      <c r="Y6" s="180">
        <f t="shared" si="3"/>
        <v>2.65</v>
      </c>
      <c r="Z6" s="180">
        <f t="shared" si="3"/>
        <v>2.65</v>
      </c>
      <c r="AA6" s="180">
        <f t="shared" si="3"/>
        <v>2.65</v>
      </c>
      <c r="AB6" s="180">
        <f t="shared" si="3"/>
        <v>2.65</v>
      </c>
      <c r="AC6" s="180">
        <f t="shared" si="3"/>
        <v>2.65</v>
      </c>
      <c r="AD6" s="180">
        <f t="shared" si="3"/>
        <v>2.65</v>
      </c>
      <c r="AE6" s="180">
        <f t="shared" si="3"/>
        <v>2.65</v>
      </c>
      <c r="AF6" s="180">
        <f t="shared" si="3"/>
        <v>2.65</v>
      </c>
      <c r="AG6" s="180">
        <f t="shared" si="3"/>
        <v>2.65</v>
      </c>
      <c r="AH6" s="180">
        <f t="shared" si="3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1.7337434293500449</v>
      </c>
      <c r="E7" s="177">
        <f t="shared" ref="E7:AH7" si="4">(1-E5)*E6</f>
        <v>1.7337434293500449</v>
      </c>
      <c r="F7" s="177">
        <f t="shared" si="4"/>
        <v>1.7337434293500449</v>
      </c>
      <c r="G7" s="177">
        <f t="shared" si="4"/>
        <v>1.7337434293500449</v>
      </c>
      <c r="H7" s="177">
        <f t="shared" si="4"/>
        <v>1.7337434293500449</v>
      </c>
      <c r="I7" s="177">
        <f t="shared" si="4"/>
        <v>1.7337434293500449</v>
      </c>
      <c r="J7" s="177">
        <f t="shared" si="4"/>
        <v>1.7337434293500449</v>
      </c>
      <c r="K7" s="177">
        <f t="shared" si="4"/>
        <v>1.7337434293500449</v>
      </c>
      <c r="L7" s="177">
        <f t="shared" si="4"/>
        <v>1.7337434293500449</v>
      </c>
      <c r="M7" s="177">
        <f t="shared" si="4"/>
        <v>1.7337434293500449</v>
      </c>
      <c r="N7" s="177">
        <f t="shared" si="4"/>
        <v>1.7337434293500449</v>
      </c>
      <c r="O7" s="177">
        <f t="shared" si="4"/>
        <v>1.7337434293500449</v>
      </c>
      <c r="P7" s="177">
        <f t="shared" si="4"/>
        <v>1.7337434293500449</v>
      </c>
      <c r="Q7" s="177">
        <f t="shared" si="4"/>
        <v>1.7337434293500449</v>
      </c>
      <c r="R7" s="177">
        <f t="shared" si="4"/>
        <v>1.7337434293500449</v>
      </c>
      <c r="S7" s="177">
        <f t="shared" si="4"/>
        <v>1.7337434293500449</v>
      </c>
      <c r="T7" s="177">
        <f t="shared" si="4"/>
        <v>1.7337434293500449</v>
      </c>
      <c r="U7" s="177">
        <f t="shared" si="4"/>
        <v>1.7337434293500449</v>
      </c>
      <c r="V7" s="177">
        <f t="shared" si="4"/>
        <v>1.7337434293500449</v>
      </c>
      <c r="W7" s="177">
        <f t="shared" si="4"/>
        <v>1.7337434293500449</v>
      </c>
      <c r="X7" s="177">
        <f t="shared" si="4"/>
        <v>1.7337434293500449</v>
      </c>
      <c r="Y7" s="177">
        <f t="shared" si="4"/>
        <v>1.7337434293500449</v>
      </c>
      <c r="Z7" s="177">
        <f t="shared" si="4"/>
        <v>1.7337434293500449</v>
      </c>
      <c r="AA7" s="177">
        <f t="shared" si="4"/>
        <v>1.7337434293500449</v>
      </c>
      <c r="AB7" s="177">
        <f t="shared" si="4"/>
        <v>1.7337434293500449</v>
      </c>
      <c r="AC7" s="177">
        <f t="shared" si="4"/>
        <v>1.7337434293500449</v>
      </c>
      <c r="AD7" s="177">
        <f t="shared" si="4"/>
        <v>1.7337434293500449</v>
      </c>
      <c r="AE7" s="177">
        <f t="shared" si="4"/>
        <v>1.7337434293500449</v>
      </c>
      <c r="AF7" s="177">
        <f t="shared" si="4"/>
        <v>1.7337434293500449</v>
      </c>
      <c r="AG7" s="177">
        <f t="shared" si="4"/>
        <v>1.7337434293500449</v>
      </c>
      <c r="AH7" s="177">
        <f t="shared" si="4"/>
        <v>1.7337434293500449</v>
      </c>
    </row>
    <row r="8" spans="1:34">
      <c r="A8" s="175" t="s">
        <v>98</v>
      </c>
      <c r="B8" s="176" t="s">
        <v>68</v>
      </c>
      <c r="C8" s="176" t="s">
        <v>69</v>
      </c>
      <c r="D8" s="177">
        <f>'SV V'!B9</f>
        <v>4.8869999999999996</v>
      </c>
      <c r="E8" s="180">
        <f>D8</f>
        <v>4.8869999999999996</v>
      </c>
      <c r="F8" s="180">
        <f t="shared" ref="F8:AH8" si="5">E8</f>
        <v>4.8869999999999996</v>
      </c>
      <c r="G8" s="180">
        <f t="shared" si="5"/>
        <v>4.8869999999999996</v>
      </c>
      <c r="H8" s="180">
        <f t="shared" si="5"/>
        <v>4.8869999999999996</v>
      </c>
      <c r="I8" s="180">
        <f t="shared" si="5"/>
        <v>4.8869999999999996</v>
      </c>
      <c r="J8" s="180">
        <f t="shared" si="5"/>
        <v>4.8869999999999996</v>
      </c>
      <c r="K8" s="180">
        <f t="shared" si="5"/>
        <v>4.8869999999999996</v>
      </c>
      <c r="L8" s="180">
        <f t="shared" si="5"/>
        <v>4.8869999999999996</v>
      </c>
      <c r="M8" s="180">
        <f t="shared" si="5"/>
        <v>4.8869999999999996</v>
      </c>
      <c r="N8" s="180">
        <f t="shared" si="5"/>
        <v>4.8869999999999996</v>
      </c>
      <c r="O8" s="180">
        <f t="shared" si="5"/>
        <v>4.8869999999999996</v>
      </c>
      <c r="P8" s="180">
        <f t="shared" si="5"/>
        <v>4.8869999999999996</v>
      </c>
      <c r="Q8" s="180">
        <f t="shared" si="5"/>
        <v>4.8869999999999996</v>
      </c>
      <c r="R8" s="180">
        <f t="shared" si="5"/>
        <v>4.8869999999999996</v>
      </c>
      <c r="S8" s="180">
        <f t="shared" si="5"/>
        <v>4.8869999999999996</v>
      </c>
      <c r="T8" s="180">
        <f t="shared" si="5"/>
        <v>4.8869999999999996</v>
      </c>
      <c r="U8" s="180">
        <f t="shared" si="5"/>
        <v>4.8869999999999996</v>
      </c>
      <c r="V8" s="180">
        <f t="shared" si="5"/>
        <v>4.8869999999999996</v>
      </c>
      <c r="W8" s="180">
        <f t="shared" si="5"/>
        <v>4.8869999999999996</v>
      </c>
      <c r="X8" s="180">
        <f t="shared" si="5"/>
        <v>4.8869999999999996</v>
      </c>
      <c r="Y8" s="180">
        <f t="shared" si="5"/>
        <v>4.8869999999999996</v>
      </c>
      <c r="Z8" s="180">
        <f t="shared" si="5"/>
        <v>4.8869999999999996</v>
      </c>
      <c r="AA8" s="180">
        <f t="shared" si="5"/>
        <v>4.8869999999999996</v>
      </c>
      <c r="AB8" s="180">
        <f t="shared" si="5"/>
        <v>4.8869999999999996</v>
      </c>
      <c r="AC8" s="180">
        <f t="shared" si="5"/>
        <v>4.8869999999999996</v>
      </c>
      <c r="AD8" s="180">
        <f t="shared" si="5"/>
        <v>4.8869999999999996</v>
      </c>
      <c r="AE8" s="180">
        <f t="shared" si="5"/>
        <v>4.8869999999999996</v>
      </c>
      <c r="AF8" s="180">
        <f t="shared" si="5"/>
        <v>4.8869999999999996</v>
      </c>
      <c r="AG8" s="180">
        <f t="shared" si="5"/>
        <v>4.8869999999999996</v>
      </c>
      <c r="AH8" s="180">
        <f t="shared" si="5"/>
        <v>4.8869999999999996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0.3672697416649563</v>
      </c>
      <c r="E9" s="181">
        <f t="shared" ref="E9:AH9" si="6">E8/(PI()*(E3^2)*E5)</f>
        <v>0.3672697416649563</v>
      </c>
      <c r="F9" s="181">
        <f t="shared" si="6"/>
        <v>0.3672697416649563</v>
      </c>
      <c r="G9" s="181">
        <f t="shared" si="6"/>
        <v>0.3672697416649563</v>
      </c>
      <c r="H9" s="181">
        <f t="shared" si="6"/>
        <v>0.3672697416649563</v>
      </c>
      <c r="I9" s="181">
        <f t="shared" si="6"/>
        <v>0.3672697416649563</v>
      </c>
      <c r="J9" s="181">
        <f t="shared" si="6"/>
        <v>0.3672697416649563</v>
      </c>
      <c r="K9" s="181">
        <f t="shared" si="6"/>
        <v>0.3672697416649563</v>
      </c>
      <c r="L9" s="181">
        <f t="shared" si="6"/>
        <v>0.3672697416649563</v>
      </c>
      <c r="M9" s="181">
        <f t="shared" si="6"/>
        <v>0.3672697416649563</v>
      </c>
      <c r="N9" s="181">
        <f t="shared" si="6"/>
        <v>0.3672697416649563</v>
      </c>
      <c r="O9" s="181">
        <f t="shared" si="6"/>
        <v>0.3672697416649563</v>
      </c>
      <c r="P9" s="181">
        <f t="shared" si="6"/>
        <v>0.3672697416649563</v>
      </c>
      <c r="Q9" s="181">
        <f t="shared" si="6"/>
        <v>0.3672697416649563</v>
      </c>
      <c r="R9" s="181">
        <f t="shared" si="6"/>
        <v>0.3672697416649563</v>
      </c>
      <c r="S9" s="181">
        <f t="shared" si="6"/>
        <v>0.3672697416649563</v>
      </c>
      <c r="T9" s="181">
        <f t="shared" si="6"/>
        <v>0.3672697416649563</v>
      </c>
      <c r="U9" s="181">
        <f t="shared" si="6"/>
        <v>0.3672697416649563</v>
      </c>
      <c r="V9" s="181">
        <f t="shared" si="6"/>
        <v>0.3672697416649563</v>
      </c>
      <c r="W9" s="181">
        <f t="shared" si="6"/>
        <v>0.3672697416649563</v>
      </c>
      <c r="X9" s="181">
        <f t="shared" si="6"/>
        <v>0.3672697416649563</v>
      </c>
      <c r="Y9" s="181">
        <f t="shared" si="6"/>
        <v>0.3672697416649563</v>
      </c>
      <c r="Z9" s="181">
        <f t="shared" si="6"/>
        <v>0.3672697416649563</v>
      </c>
      <c r="AA9" s="181">
        <f t="shared" si="6"/>
        <v>0.3672697416649563</v>
      </c>
      <c r="AB9" s="181">
        <f t="shared" si="6"/>
        <v>0.3672697416649563</v>
      </c>
      <c r="AC9" s="181">
        <f t="shared" si="6"/>
        <v>0.3672697416649563</v>
      </c>
      <c r="AD9" s="181">
        <f t="shared" si="6"/>
        <v>0.3672697416649563</v>
      </c>
      <c r="AE9" s="181">
        <f t="shared" si="6"/>
        <v>0.3672697416649563</v>
      </c>
      <c r="AF9" s="181">
        <f t="shared" si="6"/>
        <v>0.3672697416649563</v>
      </c>
      <c r="AG9" s="181">
        <f t="shared" si="6"/>
        <v>0.3672697416649563</v>
      </c>
      <c r="AH9" s="181">
        <f t="shared" si="6"/>
        <v>0.3672697416649563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V'!B10</f>
        <v>1</v>
      </c>
      <c r="E10" s="180">
        <f>D10</f>
        <v>1</v>
      </c>
      <c r="F10" s="180">
        <f t="shared" ref="F10:AH10" si="7">E10</f>
        <v>1</v>
      </c>
      <c r="G10" s="180">
        <f t="shared" si="7"/>
        <v>1</v>
      </c>
      <c r="H10" s="180">
        <f t="shared" si="7"/>
        <v>1</v>
      </c>
      <c r="I10" s="180">
        <f t="shared" si="7"/>
        <v>1</v>
      </c>
      <c r="J10" s="180">
        <f t="shared" si="7"/>
        <v>1</v>
      </c>
      <c r="K10" s="180">
        <f t="shared" si="7"/>
        <v>1</v>
      </c>
      <c r="L10" s="180">
        <f t="shared" si="7"/>
        <v>1</v>
      </c>
      <c r="M10" s="180">
        <f t="shared" si="7"/>
        <v>1</v>
      </c>
      <c r="N10" s="180">
        <f t="shared" si="7"/>
        <v>1</v>
      </c>
      <c r="O10" s="180">
        <f t="shared" si="7"/>
        <v>1</v>
      </c>
      <c r="P10" s="180">
        <f t="shared" si="7"/>
        <v>1</v>
      </c>
      <c r="Q10" s="180">
        <f t="shared" si="7"/>
        <v>1</v>
      </c>
      <c r="R10" s="180">
        <f t="shared" si="7"/>
        <v>1</v>
      </c>
      <c r="S10" s="180">
        <f t="shared" si="7"/>
        <v>1</v>
      </c>
      <c r="T10" s="180">
        <f t="shared" si="7"/>
        <v>1</v>
      </c>
      <c r="U10" s="180">
        <f t="shared" si="7"/>
        <v>1</v>
      </c>
      <c r="V10" s="180">
        <f t="shared" si="7"/>
        <v>1</v>
      </c>
      <c r="W10" s="180">
        <f t="shared" si="7"/>
        <v>1</v>
      </c>
      <c r="X10" s="180">
        <f t="shared" si="7"/>
        <v>1</v>
      </c>
      <c r="Y10" s="180">
        <f t="shared" si="7"/>
        <v>1</v>
      </c>
      <c r="Z10" s="180">
        <f t="shared" si="7"/>
        <v>1</v>
      </c>
      <c r="AA10" s="180">
        <f t="shared" si="7"/>
        <v>1</v>
      </c>
      <c r="AB10" s="180">
        <f t="shared" si="7"/>
        <v>1</v>
      </c>
      <c r="AC10" s="180">
        <f t="shared" si="7"/>
        <v>1</v>
      </c>
      <c r="AD10" s="180">
        <f t="shared" si="7"/>
        <v>1</v>
      </c>
      <c r="AE10" s="180">
        <f t="shared" si="7"/>
        <v>1</v>
      </c>
      <c r="AF10" s="180">
        <f t="shared" si="7"/>
        <v>1</v>
      </c>
      <c r="AG10" s="180">
        <f t="shared" si="7"/>
        <v>1</v>
      </c>
      <c r="AH10" s="180">
        <f t="shared" si="7"/>
        <v>1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V'!$AM$15:$AM$49,COLUMN(A1),ROW(A1))</f>
        <v>100</v>
      </c>
      <c r="E11" s="183">
        <f>INDEX('SV V'!$AM$15:$AM$49,COLUMN(D1),ROW(D1))</f>
        <v>2</v>
      </c>
      <c r="F11" s="183">
        <f>INDEX('SV V'!$AM$15:$AM$49,COLUMN(E1),ROW(E1))</f>
        <v>5</v>
      </c>
      <c r="G11" s="183">
        <f>INDEX('SV V'!$AM$15:$AM$49,COLUMN(F1),ROW(F1))</f>
        <v>10</v>
      </c>
      <c r="H11" s="183">
        <f>INDEX('SV V'!$AM$15:$AM$49,COLUMN(G1),ROW(G1))</f>
        <v>1</v>
      </c>
      <c r="I11" s="183">
        <f>INDEX('SV V'!$AM$15:$AM$49,COLUMN(H1),ROW(H1))</f>
        <v>2</v>
      </c>
      <c r="J11" s="183">
        <f>INDEX('SV V'!$AM$15:$AM$49,COLUMN(I1),ROW(I1))</f>
        <v>0.5</v>
      </c>
      <c r="K11" s="183">
        <f>INDEX('SV V'!$AM$15:$AM$49,COLUMN(J1),ROW(J1))</f>
        <v>100</v>
      </c>
      <c r="L11" s="183">
        <f>INDEX('SV V'!$AM$15:$AM$49,COLUMN(K1),ROW(K1))</f>
        <v>10</v>
      </c>
      <c r="M11" s="183">
        <f>INDEX('SV V'!$AM$15:$AM$49,COLUMN(L1),ROW(L1))</f>
        <v>1</v>
      </c>
      <c r="N11" s="183">
        <f>INDEX('SV V'!$AM$15:$AM$49,COLUMN(M1),ROW(M1))</f>
        <v>0.1</v>
      </c>
      <c r="O11" s="183">
        <f>INDEX('SV V'!$AM$15:$AM$49,COLUMN(N1),ROW(N1))</f>
        <v>100</v>
      </c>
      <c r="P11" s="183">
        <f>INDEX('SV V'!$AM$15:$AM$49,COLUMN(O1),ROW(O1))</f>
        <v>10</v>
      </c>
      <c r="Q11" s="183">
        <f>INDEX('SV V'!$AM$15:$AM$49,COLUMN(Q1),ROW(Q1))</f>
        <v>0.12</v>
      </c>
      <c r="R11" s="183">
        <f>INDEX('SV V'!$AM$15:$AM$49,COLUMN(R1),ROW(R1))</f>
        <v>0.08</v>
      </c>
      <c r="S11" s="183">
        <f>INDEX('SV V'!$AM$15:$AM$49,COLUMN(S1),ROW(S1))</f>
        <v>0.04</v>
      </c>
      <c r="T11" s="183">
        <f>INDEX('SV V'!$AM$15:$AM$49,COLUMN(T1),ROW(T1))</f>
        <v>0.04</v>
      </c>
      <c r="U11" s="183">
        <f>INDEX('SV V'!$AM$15:$AM$49,COLUMN(U1),ROW(U1))</f>
        <v>0.04</v>
      </c>
      <c r="V11" s="183">
        <f>INDEX('SV V'!$AM$15:$AM$49,COLUMN(V1),ROW(V1))</f>
        <v>2.5999999999999999E-2</v>
      </c>
      <c r="W11" s="183">
        <f>INDEX('SV V'!$AM$15:$AM$49,COLUMN(W1),ROW(W1))</f>
        <v>0.02</v>
      </c>
      <c r="X11" s="183">
        <f>INDEX('SV V'!$AM$15:$AM$49,COLUMN(X1),ROW(X1))</f>
        <v>2.5000000000000001E-2</v>
      </c>
      <c r="Y11" s="183">
        <f>INDEX('SV V'!$AM$15:$AM$49,COLUMN(Y1),ROW(Y1))</f>
        <v>0.03</v>
      </c>
      <c r="Z11" s="183">
        <f>INDEX('SV V'!$AM$15:$AM$49,COLUMN(Z1),ROW(Z1))</f>
        <v>2.9000000000000001E-2</v>
      </c>
      <c r="AA11" s="183">
        <f>INDEX('SV V'!$AM$15:$AM$49,COLUMN(AA1),ROW(AA1))</f>
        <v>2.3E-2</v>
      </c>
      <c r="AB11" s="183">
        <f>INDEX('SV V'!$AM$15:$AM$49,COLUMN(AB1),ROW(AB1))</f>
        <v>8.9999999999999993E-3</v>
      </c>
      <c r="AC11" s="183">
        <f>INDEX('SV V'!$AM$15:$AM$49,COLUMN(AC1),ROW(AC1))</f>
        <v>8.9999999999999993E-3</v>
      </c>
      <c r="AD11" s="183">
        <f>INDEX('SV V'!$AM$15:$AM$49,COLUMN(AE1),ROW(AE1))</f>
        <v>0.02</v>
      </c>
      <c r="AE11" s="183">
        <f>INDEX('SV V'!$AM$15:$AM$49,COLUMN(AF1),ROW(AF1))</f>
        <v>7.0000000000000007E-2</v>
      </c>
      <c r="AF11" s="183">
        <f>INDEX('SV V'!$AM$15:$AM$49,COLUMN(AG1),ROW(AG1))</f>
        <v>0.06</v>
      </c>
      <c r="AG11" s="183">
        <f>INDEX('SV V'!$AM$15:$AM$49,COLUMN(AH1),ROW(AH1))</f>
        <v>0.03</v>
      </c>
      <c r="AH11" s="183">
        <f>INDEX('SV V'!$AM$15:$AM$49,COLUMN(AI1),ROW(AI1))</f>
        <v>0.03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1.0036726974166497</v>
      </c>
      <c r="E12" s="177">
        <f t="shared" ref="E12:AH12" si="8">E10+(E9/(E11*E15))</f>
        <v>1.1700322878078502</v>
      </c>
      <c r="F12" s="177">
        <f t="shared" si="8"/>
        <v>1.0680129151231401</v>
      </c>
      <c r="G12" s="177">
        <f t="shared" si="8"/>
        <v>1.0327919412200854</v>
      </c>
      <c r="H12" s="177">
        <f t="shared" si="8"/>
        <v>1.3193649927521358</v>
      </c>
      <c r="I12" s="177">
        <f t="shared" si="8"/>
        <v>1.163959706100427</v>
      </c>
      <c r="J12" s="177">
        <f t="shared" si="8"/>
        <v>1.6121162361082604</v>
      </c>
      <c r="K12" s="177">
        <f t="shared" si="8"/>
        <v>1.0032501747049996</v>
      </c>
      <c r="L12" s="177">
        <f t="shared" si="8"/>
        <v>1.0333881583331779</v>
      </c>
      <c r="M12" s="177">
        <f t="shared" si="8"/>
        <v>1.3060581180541302</v>
      </c>
      <c r="N12" s="177">
        <f t="shared" si="8"/>
        <v>3.720516604925602</v>
      </c>
      <c r="O12" s="177">
        <f t="shared" si="8"/>
        <v>1.0032501747049996</v>
      </c>
      <c r="P12" s="177">
        <f t="shared" si="8"/>
        <v>1.0333881583331779</v>
      </c>
      <c r="Q12" s="177">
        <f t="shared" si="8"/>
        <v>3.0403874536942017</v>
      </c>
      <c r="R12" s="177">
        <f t="shared" si="8"/>
        <v>3.5504843171177516</v>
      </c>
      <c r="S12" s="177">
        <f t="shared" si="8"/>
        <v>4.5314398237015023</v>
      </c>
      <c r="T12" s="177">
        <f t="shared" si="8"/>
        <v>4.2791941220085388</v>
      </c>
      <c r="U12" s="177">
        <f t="shared" si="8"/>
        <v>4.6726974166495623</v>
      </c>
      <c r="V12" s="177">
        <f t="shared" si="8"/>
        <v>4.6219895627707723</v>
      </c>
      <c r="W12" s="177">
        <f t="shared" si="8"/>
        <v>5.2705783914529807</v>
      </c>
      <c r="X12" s="177">
        <f t="shared" si="8"/>
        <v>3.9981203401220919</v>
      </c>
      <c r="Y12" s="177">
        <f t="shared" si="8"/>
        <v>5.6197451781755507</v>
      </c>
      <c r="Z12" s="177">
        <f t="shared" si="8"/>
        <v>4.6184211001473523</v>
      </c>
      <c r="AA12" s="177">
        <f t="shared" si="8"/>
        <v>4.6291476449106348</v>
      </c>
      <c r="AB12" s="177">
        <f t="shared" si="8"/>
        <v>4.0914961419609117</v>
      </c>
      <c r="AC12" s="177">
        <f t="shared" si="8"/>
        <v>3.4004558278755312</v>
      </c>
      <c r="AD12" s="177">
        <f t="shared" si="8"/>
        <v>4.1661184626289334</v>
      </c>
      <c r="AE12" s="177">
        <f t="shared" si="8"/>
        <v>3.0179656135437156</v>
      </c>
      <c r="AF12" s="177">
        <f t="shared" si="8"/>
        <v>3.9148392195631452</v>
      </c>
      <c r="AG12" s="177">
        <f t="shared" si="8"/>
        <v>4.4006457561570027</v>
      </c>
      <c r="AH12" s="177">
        <f t="shared" si="8"/>
        <v>1.4896929888866084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9">0.00000000000003595*293.15/(0.001*E4)</f>
        <v>9.7460927746386409E-11</v>
      </c>
      <c r="F13" s="177">
        <f t="shared" si="9"/>
        <v>9.7460927746386396E-11</v>
      </c>
      <c r="G13" s="177">
        <f t="shared" si="9"/>
        <v>8.6270700480521296E-11</v>
      </c>
      <c r="H13" s="177">
        <f t="shared" si="9"/>
        <v>8.6270700480521296E-11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7.7385486654183641E-11</v>
      </c>
      <c r="N13" s="177">
        <f t="shared" si="9"/>
        <v>7.7385486654183641E-11</v>
      </c>
      <c r="O13" s="177">
        <f t="shared" si="9"/>
        <v>8.6270700480521296E-11</v>
      </c>
      <c r="P13" s="177">
        <f t="shared" si="9"/>
        <v>8.6270700480521296E-11</v>
      </c>
      <c r="Q13" s="177">
        <f t="shared" si="9"/>
        <v>1.3492526373738923E-10</v>
      </c>
      <c r="R13" s="177">
        <f t="shared" si="9"/>
        <v>1.143849447543795E-10</v>
      </c>
      <c r="S13" s="177">
        <f t="shared" si="9"/>
        <v>9.9272254144687259E-11</v>
      </c>
      <c r="T13" s="177">
        <f t="shared" si="9"/>
        <v>9.9272254144687259E-11</v>
      </c>
      <c r="U13" s="177">
        <f t="shared" si="9"/>
        <v>9.9272254144687259E-11</v>
      </c>
      <c r="V13" s="177">
        <f t="shared" si="9"/>
        <v>8.7686939410580254E-11</v>
      </c>
      <c r="W13" s="177">
        <f t="shared" si="9"/>
        <v>8.7686939410580254E-11</v>
      </c>
      <c r="X13" s="177">
        <f t="shared" si="9"/>
        <v>8.7686939410580254E-11</v>
      </c>
      <c r="Y13" s="177">
        <f t="shared" si="9"/>
        <v>9.073077552215163E-11</v>
      </c>
      <c r="Z13" s="177">
        <f t="shared" si="9"/>
        <v>8.9182893289328926E-11</v>
      </c>
      <c r="AA13" s="177">
        <f t="shared" si="9"/>
        <v>8.2228570425392466E-11</v>
      </c>
      <c r="AB13" s="177">
        <f t="shared" si="9"/>
        <v>7.4117325409663123E-11</v>
      </c>
      <c r="AC13" s="177">
        <f t="shared" si="9"/>
        <v>7.4117325409663123E-11</v>
      </c>
      <c r="AD13" s="177">
        <f t="shared" si="9"/>
        <v>6.3031133559411226E-11</v>
      </c>
      <c r="AE13" s="177">
        <f t="shared" si="9"/>
        <v>7.8537145646406527E-11</v>
      </c>
      <c r="AF13" s="177">
        <f t="shared" si="9"/>
        <v>8.9215357200301364E-11</v>
      </c>
      <c r="AG13" s="177">
        <f t="shared" si="9"/>
        <v>7.974652486133497E-11</v>
      </c>
      <c r="AH13" s="177">
        <f t="shared" si="9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0.36861861245848981</v>
      </c>
      <c r="E14" s="181">
        <f t="shared" ref="E14:AH14" si="10">E9*E12+E13</f>
        <v>0.42971745618030788</v>
      </c>
      <c r="F14" s="181">
        <f t="shared" si="10"/>
        <v>0.39224882752957352</v>
      </c>
      <c r="G14" s="181">
        <f t="shared" si="10"/>
        <v>0.37931322953182023</v>
      </c>
      <c r="H14" s="181">
        <f t="shared" si="10"/>
        <v>0.48456284013613454</v>
      </c>
      <c r="I14" s="181">
        <f t="shared" si="10"/>
        <v>0.427487180654193</v>
      </c>
      <c r="J14" s="181">
        <f t="shared" si="10"/>
        <v>0.59208151365563311</v>
      </c>
      <c r="K14" s="181">
        <f t="shared" si="10"/>
        <v>0.36846343257549818</v>
      </c>
      <c r="L14" s="181">
        <f t="shared" si="10"/>
        <v>0.3795322020369219</v>
      </c>
      <c r="M14" s="181">
        <f t="shared" si="10"/>
        <v>0.47967562769454486</v>
      </c>
      <c r="N14" s="181">
        <f t="shared" si="10"/>
        <v>1.3664331724285916</v>
      </c>
      <c r="O14" s="181">
        <f t="shared" si="10"/>
        <v>0.36846343257549818</v>
      </c>
      <c r="P14" s="181">
        <f t="shared" si="10"/>
        <v>0.3795322020369219</v>
      </c>
      <c r="Q14" s="181">
        <f t="shared" si="10"/>
        <v>1.116642314814569</v>
      </c>
      <c r="R14" s="181">
        <f t="shared" si="10"/>
        <v>1.3039854580477004</v>
      </c>
      <c r="S14" s="181">
        <f t="shared" si="10"/>
        <v>1.664260733520418</v>
      </c>
      <c r="T14" s="181">
        <f t="shared" si="10"/>
        <v>1.5716185198235477</v>
      </c>
      <c r="U14" s="181">
        <f t="shared" si="10"/>
        <v>1.7161403731906655</v>
      </c>
      <c r="V14" s="181">
        <f t="shared" si="10"/>
        <v>1.6975169127846328</v>
      </c>
      <c r="W14" s="181">
        <f t="shared" si="10"/>
        <v>1.9357239643415241</v>
      </c>
      <c r="X14" s="181">
        <f t="shared" si="10"/>
        <v>1.4683886245497348</v>
      </c>
      <c r="Y14" s="181">
        <f t="shared" si="10"/>
        <v>2.0639623599021495</v>
      </c>
      <c r="Z14" s="181">
        <f t="shared" si="10"/>
        <v>1.6962063244402843</v>
      </c>
      <c r="AA14" s="181">
        <f t="shared" si="10"/>
        <v>1.7001458597574983</v>
      </c>
      <c r="AB14" s="181">
        <f t="shared" si="10"/>
        <v>1.5026827311552668</v>
      </c>
      <c r="AC14" s="181">
        <f t="shared" si="10"/>
        <v>1.2488845335210588</v>
      </c>
      <c r="AD14" s="181">
        <f t="shared" si="10"/>
        <v>1.5300892515783644</v>
      </c>
      <c r="AE14" s="181">
        <f t="shared" si="10"/>
        <v>1.108407451318459</v>
      </c>
      <c r="AF14" s="181">
        <f t="shared" si="10"/>
        <v>1.4378019889180107</v>
      </c>
      <c r="AG14" s="181">
        <f t="shared" si="10"/>
        <v>1.616224030102515</v>
      </c>
      <c r="AH14" s="181">
        <f t="shared" si="10"/>
        <v>0.54711915925114363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V'!$AL$15:$AL$49,COLUMN(A1),ROW(A1))</f>
        <v>1</v>
      </c>
      <c r="E15" s="182">
        <f>INDEX('SV V'!$AL$15:$AL$49,COLUMN(D1),ROW(D1))</f>
        <v>1.08</v>
      </c>
      <c r="F15" s="182">
        <f>INDEX('SV V'!$AL$15:$AL$49,COLUMN(E1),ROW(E1))</f>
        <v>1.08</v>
      </c>
      <c r="G15" s="182">
        <f>INDEX('SV V'!$AL$15:$AL$49,COLUMN(F1),ROW(F1))</f>
        <v>1.1200000000000001</v>
      </c>
      <c r="H15" s="182">
        <f>INDEX('SV V'!$AL$15:$AL$49,COLUMN(G1),ROW(G1))</f>
        <v>1.1499999999999999</v>
      </c>
      <c r="I15" s="182">
        <f>INDEX('SV V'!$AL$15:$AL$49,COLUMN(H1),ROW(H1))</f>
        <v>1.1200000000000001</v>
      </c>
      <c r="J15" s="182">
        <f>INDEX('SV V'!$AL$15:$AL$49,COLUMN(I1),ROW(I1))</f>
        <v>1.2</v>
      </c>
      <c r="K15" s="182">
        <f>INDEX('SV V'!$AL$15:$AL$49,COLUMN(J1),ROW(J1))</f>
        <v>1.1299999999999999</v>
      </c>
      <c r="L15" s="182">
        <f>INDEX('SV V'!$AL$15:$AL$49,COLUMN(K1),ROW(K1))</f>
        <v>1.1000000000000001</v>
      </c>
      <c r="M15" s="182">
        <f>INDEX('SV V'!$AL$15:$AL$49,COLUMN(L1),ROW(L1))</f>
        <v>1.2</v>
      </c>
      <c r="N15" s="182">
        <f>INDEX('SV V'!$AL$15:$AL$49,COLUMN(M1),ROW(M1))</f>
        <v>1.35</v>
      </c>
      <c r="O15" s="182">
        <f>INDEX('SV V'!$AL$15:$AL$49,COLUMN(N1),ROW(N1))</f>
        <v>1.1299999999999999</v>
      </c>
      <c r="P15" s="182">
        <f>INDEX('SV V'!$AL$15:$AL$49,COLUMN(O1),ROW(O1))</f>
        <v>1.1000000000000001</v>
      </c>
      <c r="Q15" s="182">
        <f>INDEX('SV V'!$AL$15:$AL$49,COLUMN(Q1),ROW(Q1))</f>
        <v>1.5</v>
      </c>
      <c r="R15" s="182">
        <f>INDEX('SV V'!$AL$15:$AL$49,COLUMN(R1),ROW(R1))</f>
        <v>1.8</v>
      </c>
      <c r="S15" s="182">
        <f>INDEX('SV V'!$AL$15:$AL$49,COLUMN(S1),ROW(S1))</f>
        <v>2.6</v>
      </c>
      <c r="T15" s="182">
        <f>INDEX('SV V'!$AL$15:$AL$49,COLUMN(T1),ROW(T1))</f>
        <v>2.8</v>
      </c>
      <c r="U15" s="182">
        <f>INDEX('SV V'!$AL$15:$AL$49,COLUMN(U1),ROW(U1))</f>
        <v>2.5</v>
      </c>
      <c r="V15" s="182">
        <f>INDEX('SV V'!$AL$15:$AL$49,COLUMN(V1),ROW(V1))</f>
        <v>3.9</v>
      </c>
      <c r="W15" s="182">
        <f>INDEX('SV V'!$AL$15:$AL$49,COLUMN(W1),ROW(W1))</f>
        <v>4.3</v>
      </c>
      <c r="X15" s="182">
        <f>INDEX('SV V'!$AL$15:$AL$49,COLUMN(X1),ROW(X1))</f>
        <v>4.9000000000000004</v>
      </c>
      <c r="Y15" s="182">
        <f>INDEX('SV V'!$AL$15:$AL$49,COLUMN(Y1),ROW(Y1))</f>
        <v>2.65</v>
      </c>
      <c r="Z15" s="182">
        <f>INDEX('SV V'!$AL$15:$AL$49,COLUMN(Z1),ROW(Z1))</f>
        <v>3.5</v>
      </c>
      <c r="AA15" s="182">
        <f>INDEX('SV V'!$AL$15:$AL$49,COLUMN(AA1),ROW(AA1))</f>
        <v>4.4000000000000004</v>
      </c>
      <c r="AB15" s="182">
        <f>INDEX('SV V'!$AL$15:$AL$49,COLUMN(AB1),ROW(AB1))</f>
        <v>13.2</v>
      </c>
      <c r="AC15" s="182">
        <f>INDEX('SV V'!$AL$15:$AL$49,COLUMN(AC1),ROW(AC1))</f>
        <v>17</v>
      </c>
      <c r="AD15" s="182">
        <f>INDEX('SV V'!$AL$15:$AL$49,COLUMN(AE1),ROW(AE1))</f>
        <v>5.8</v>
      </c>
      <c r="AE15" s="182">
        <f>INDEX('SV V'!$AL$15:$AL$49,COLUMN(AF1),ROW(AF1))</f>
        <v>2.6</v>
      </c>
      <c r="AF15" s="182">
        <f>INDEX('SV V'!$AL$15:$AL$49,COLUMN(AG1),ROW(AG1))</f>
        <v>2.1</v>
      </c>
      <c r="AG15" s="182">
        <f>INDEX('SV V'!$AL$15:$AL$49,COLUMN(AH1),ROW(AH1))</f>
        <v>3.6</v>
      </c>
      <c r="AH15" s="182">
        <f>INDEX('SV V'!$AL$15:$AL$49,COLUMN(AI1),ROW(AI1))</f>
        <v>25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H18" si="11">D1</f>
        <v>Tracer</v>
      </c>
      <c r="E18" s="186" t="str">
        <f t="shared" si="11"/>
        <v>2MP</v>
      </c>
      <c r="F18" s="186" t="str">
        <f t="shared" si="11"/>
        <v>4MP</v>
      </c>
      <c r="G18" s="186" t="str">
        <f t="shared" si="11"/>
        <v>23DMP</v>
      </c>
      <c r="H18" s="186" t="str">
        <f t="shared" si="11"/>
        <v>24DMP</v>
      </c>
      <c r="I18" s="186" t="str">
        <f t="shared" si="11"/>
        <v>25DMP</v>
      </c>
      <c r="J18" s="186" t="str">
        <f t="shared" si="11"/>
        <v>26DMP</v>
      </c>
      <c r="K18" s="186" t="str">
        <f t="shared" si="11"/>
        <v>34DMP</v>
      </c>
      <c r="L18" s="186" t="str">
        <f t="shared" si="11"/>
        <v>35DMP</v>
      </c>
      <c r="M18" s="186" t="str">
        <f t="shared" si="11"/>
        <v>235TMP</v>
      </c>
      <c r="N18" s="186" t="str">
        <f t="shared" si="11"/>
        <v>246TMP</v>
      </c>
      <c r="O18" s="186" t="str">
        <f t="shared" si="11"/>
        <v>2EP</v>
      </c>
      <c r="P18" s="186" t="str">
        <f t="shared" si="11"/>
        <v>3EP</v>
      </c>
      <c r="Q18" s="226" t="str">
        <f t="shared" si="11"/>
        <v>BEN</v>
      </c>
      <c r="R18" s="226" t="str">
        <f t="shared" si="11"/>
        <v>TOL</v>
      </c>
      <c r="S18" s="226" t="str">
        <f t="shared" si="11"/>
        <v>ETB</v>
      </c>
      <c r="T18" s="226" t="str">
        <f t="shared" si="11"/>
        <v>mpX</v>
      </c>
      <c r="U18" s="226" t="str">
        <f t="shared" si="11"/>
        <v>orX</v>
      </c>
      <c r="V18" s="226" t="str">
        <f t="shared" si="11"/>
        <v>123TMB</v>
      </c>
      <c r="W18" s="226" t="str">
        <f t="shared" si="11"/>
        <v>124TMB</v>
      </c>
      <c r="X18" s="226" t="str">
        <f t="shared" si="11"/>
        <v>135TMB</v>
      </c>
      <c r="Y18" s="231" t="str">
        <f t="shared" si="11"/>
        <v>IDE</v>
      </c>
      <c r="Z18" s="231" t="str">
        <f t="shared" si="11"/>
        <v>IDA</v>
      </c>
      <c r="AA18" s="231" t="str">
        <f t="shared" si="11"/>
        <v>NAP</v>
      </c>
      <c r="AB18" s="231" t="str">
        <f t="shared" si="11"/>
        <v>1MN</v>
      </c>
      <c r="AC18" s="231" t="str">
        <f t="shared" si="11"/>
        <v>2MN</v>
      </c>
      <c r="AD18" s="236" t="str">
        <f t="shared" si="11"/>
        <v>CAR</v>
      </c>
      <c r="AE18" s="236" t="str">
        <f t="shared" si="11"/>
        <v>BTP</v>
      </c>
      <c r="AF18" s="236" t="str">
        <f t="shared" si="11"/>
        <v>BFU</v>
      </c>
      <c r="AG18" s="236" t="str">
        <f t="shared" si="11"/>
        <v>2MB</v>
      </c>
      <c r="AH18" s="236" t="str">
        <f t="shared" si="11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S4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230">
        <f t="shared" si="13"/>
        <v>0</v>
      </c>
      <c r="R22" s="230">
        <f t="shared" si="13"/>
        <v>0</v>
      </c>
      <c r="S22" s="230">
        <f t="shared" si="13"/>
        <v>0</v>
      </c>
      <c r="T22" s="230">
        <f t="shared" si="13"/>
        <v>0</v>
      </c>
      <c r="U22" s="230">
        <f t="shared" si="13"/>
        <v>5.5511151231257827E-17</v>
      </c>
      <c r="V22" s="230">
        <f t="shared" ref="V22:AK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0">
        <f t="shared" si="14"/>
        <v>1.3877787807814455E-15</v>
      </c>
      <c r="X22" s="230">
        <f t="shared" si="14"/>
        <v>0</v>
      </c>
      <c r="Y22" s="235">
        <f t="shared" si="14"/>
        <v>1.915134717478395E-14</v>
      </c>
      <c r="Z22" s="235">
        <f t="shared" si="14"/>
        <v>0</v>
      </c>
      <c r="AA22" s="235">
        <f t="shared" si="14"/>
        <v>0</v>
      </c>
      <c r="AB22" s="235">
        <f t="shared" si="14"/>
        <v>0</v>
      </c>
      <c r="AC22" s="235">
        <f t="shared" si="14"/>
        <v>0</v>
      </c>
      <c r="AD22" s="240">
        <f t="shared" si="14"/>
        <v>0</v>
      </c>
      <c r="AE22" s="240">
        <f t="shared" si="14"/>
        <v>0</v>
      </c>
      <c r="AF22" s="240">
        <f t="shared" si="14"/>
        <v>0</v>
      </c>
      <c r="AG22" s="240">
        <f t="shared" si="14"/>
        <v>0</v>
      </c>
      <c r="AH22" s="240">
        <f t="shared" si="14"/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8.3445805820758778E-10</v>
      </c>
      <c r="O23" s="190">
        <f t="shared" si="13"/>
        <v>0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7.4596440136076581E-12</v>
      </c>
      <c r="R23" s="230">
        <f t="shared" si="13"/>
        <v>1.0212419798705241E-10</v>
      </c>
      <c r="S23" s="230">
        <f t="shared" si="13"/>
        <v>3.6932981672954672E-9</v>
      </c>
      <c r="T23" s="230">
        <f t="shared" si="13"/>
        <v>1.148236783432566E-9</v>
      </c>
      <c r="U23" s="230">
        <f t="shared" si="13"/>
        <v>6.7274352200108459E-9</v>
      </c>
      <c r="V23" s="230">
        <f t="shared" si="14"/>
        <v>2.621711070460719E-9</v>
      </c>
      <c r="W23" s="230">
        <f t="shared" si="14"/>
        <v>2.0314894599859912E-8</v>
      </c>
      <c r="X23" s="230">
        <f t="shared" si="14"/>
        <v>1.2379114400218327E-10</v>
      </c>
      <c r="Y23" s="235">
        <f t="shared" si="14"/>
        <v>1.0082712897929726E-7</v>
      </c>
      <c r="Z23" s="235">
        <f t="shared" si="14"/>
        <v>3.0248126225984606E-9</v>
      </c>
      <c r="AA23" s="235">
        <f t="shared" si="14"/>
        <v>2.3046867192455518E-9</v>
      </c>
      <c r="AB23" s="235">
        <f t="shared" si="14"/>
        <v>9.0041030187393289E-11</v>
      </c>
      <c r="AC23" s="235">
        <f t="shared" si="14"/>
        <v>1.1655676424027206E-12</v>
      </c>
      <c r="AD23" s="240">
        <f t="shared" si="14"/>
        <v>2.3425233974805337E-10</v>
      </c>
      <c r="AE23" s="240">
        <f t="shared" si="14"/>
        <v>6.9594330298627948E-13</v>
      </c>
      <c r="AF23" s="240">
        <f t="shared" si="14"/>
        <v>4.3422332396403363E-10</v>
      </c>
      <c r="AG23" s="240">
        <f t="shared" si="14"/>
        <v>1.2247718950142428E-9</v>
      </c>
      <c r="AH23" s="240">
        <f t="shared" si="14"/>
        <v>0</v>
      </c>
    </row>
    <row r="24" spans="1:34">
      <c r="B24" s="218">
        <v>30</v>
      </c>
      <c r="C24" s="220" t="s">
        <v>16</v>
      </c>
      <c r="D24" s="224">
        <f t="shared" si="12"/>
        <v>5.5511151231257821E-17</v>
      </c>
      <c r="E24" s="190">
        <f t="shared" si="12"/>
        <v>2.2759572004815709E-15</v>
      </c>
      <c r="F24" s="190">
        <f t="shared" si="12"/>
        <v>1.1102230246251565E-16</v>
      </c>
      <c r="G24" s="190">
        <f t="shared" si="12"/>
        <v>0</v>
      </c>
      <c r="H24" s="190">
        <f t="shared" si="12"/>
        <v>3.2862601528904634E-14</v>
      </c>
      <c r="I24" s="190">
        <f t="shared" si="12"/>
        <v>1.1102230246251565E-15</v>
      </c>
      <c r="J24" s="190">
        <f t="shared" si="12"/>
        <v>3.7344571879316382E-12</v>
      </c>
      <c r="K24" s="190">
        <f t="shared" si="12"/>
        <v>0</v>
      </c>
      <c r="L24" s="190">
        <f t="shared" si="12"/>
        <v>0</v>
      </c>
      <c r="M24" s="190">
        <f t="shared" si="12"/>
        <v>1.3877787807814455E-14</v>
      </c>
      <c r="N24" s="190">
        <f t="shared" si="12"/>
        <v>1.912434213269254E-6</v>
      </c>
      <c r="O24" s="190">
        <f t="shared" si="12"/>
        <v>0</v>
      </c>
      <c r="P24" s="190">
        <f t="shared" si="12"/>
        <v>0</v>
      </c>
      <c r="Q24" s="230">
        <f t="shared" si="12"/>
        <v>9.3838720960359723E-8</v>
      </c>
      <c r="R24" s="230">
        <f t="shared" si="13"/>
        <v>3.5119487290513618E-7</v>
      </c>
      <c r="S24" s="230">
        <f t="shared" si="13"/>
        <v>2.330067058187169E-6</v>
      </c>
      <c r="T24" s="230">
        <f t="shared" si="13"/>
        <v>1.0490013143127364E-6</v>
      </c>
      <c r="U24" s="230">
        <f t="shared" si="13"/>
        <v>3.5100655784159325E-6</v>
      </c>
      <c r="V24" s="230">
        <f t="shared" si="14"/>
        <v>1.4739199289959257E-6</v>
      </c>
      <c r="W24" s="230">
        <f t="shared" si="14"/>
        <v>5.368941271399752E-6</v>
      </c>
      <c r="X24" s="230">
        <f t="shared" si="14"/>
        <v>1.8156806608216058E-7</v>
      </c>
      <c r="Y24" s="235">
        <f t="shared" si="14"/>
        <v>1.8988905287287139E-5</v>
      </c>
      <c r="Z24" s="235">
        <f t="shared" si="14"/>
        <v>1.7068057764357825E-6</v>
      </c>
      <c r="AA24" s="235">
        <f t="shared" si="14"/>
        <v>1.2843973410947562E-6</v>
      </c>
      <c r="AB24" s="235">
        <f t="shared" si="14"/>
        <v>1.1222936036059393E-7</v>
      </c>
      <c r="AC24" s="235">
        <f t="shared" si="14"/>
        <v>5.9480597114358602E-9</v>
      </c>
      <c r="AD24" s="240">
        <f t="shared" si="14"/>
        <v>2.5819697951900983E-7</v>
      </c>
      <c r="AE24" s="240">
        <f t="shared" si="14"/>
        <v>1.0026566021892336E-8</v>
      </c>
      <c r="AF24" s="240">
        <f t="shared" si="14"/>
        <v>7.2369297854368853E-7</v>
      </c>
      <c r="AG24" s="240">
        <f t="shared" si="14"/>
        <v>9.3667146788822809E-7</v>
      </c>
      <c r="AH24" s="240">
        <f t="shared" si="14"/>
        <v>0</v>
      </c>
    </row>
    <row r="25" spans="1:34">
      <c r="B25" s="218">
        <v>40</v>
      </c>
      <c r="C25" s="220" t="s">
        <v>16</v>
      </c>
      <c r="D25" s="224">
        <f t="shared" si="12"/>
        <v>3.9600323020749784E-11</v>
      </c>
      <c r="E25" s="190">
        <f t="shared" si="12"/>
        <v>2.6874641401164467E-10</v>
      </c>
      <c r="F25" s="190">
        <f t="shared" si="12"/>
        <v>4.0839109871626533E-11</v>
      </c>
      <c r="G25" s="190">
        <f t="shared" si="12"/>
        <v>1.0744682921171035E-11</v>
      </c>
      <c r="H25" s="190">
        <f t="shared" si="12"/>
        <v>1.1234330687948102E-9</v>
      </c>
      <c r="I25" s="190">
        <f t="shared" si="12"/>
        <v>1.4225459699090948E-10</v>
      </c>
      <c r="J25" s="190">
        <f t="shared" si="12"/>
        <v>2.0536726763609178E-8</v>
      </c>
      <c r="K25" s="190">
        <f t="shared" si="12"/>
        <v>4.7206683007061656E-12</v>
      </c>
      <c r="L25" s="190">
        <f t="shared" si="12"/>
        <v>1.4623191546547787E-11</v>
      </c>
      <c r="M25" s="190">
        <f t="shared" si="12"/>
        <v>5.46577061388831E-10</v>
      </c>
      <c r="N25" s="190">
        <f t="shared" si="12"/>
        <v>9.1490933038618216E-5</v>
      </c>
      <c r="O25" s="190">
        <f t="shared" si="12"/>
        <v>4.7206683007061656E-12</v>
      </c>
      <c r="P25" s="190">
        <f t="shared" si="12"/>
        <v>1.4623191546547787E-11</v>
      </c>
      <c r="Q25" s="230">
        <f t="shared" si="12"/>
        <v>1.0502545072677004E-5</v>
      </c>
      <c r="R25" s="230">
        <f t="shared" si="13"/>
        <v>2.0988184799841658E-5</v>
      </c>
      <c r="S25" s="230">
        <f t="shared" si="13"/>
        <v>6.0628307057331021E-5</v>
      </c>
      <c r="T25" s="230">
        <f t="shared" si="13"/>
        <v>3.2866200586623151E-5</v>
      </c>
      <c r="U25" s="230">
        <f t="shared" si="13"/>
        <v>8.3028156464381983E-5</v>
      </c>
      <c r="V25" s="230">
        <f t="shared" si="14"/>
        <v>3.6337082064075148E-5</v>
      </c>
      <c r="W25" s="230">
        <f t="shared" si="14"/>
        <v>9.0774933502957289E-5</v>
      </c>
      <c r="X25" s="230">
        <f t="shared" si="14"/>
        <v>7.2350617195127143E-6</v>
      </c>
      <c r="Y25" s="235">
        <f t="shared" si="14"/>
        <v>2.7039636286296798E-4</v>
      </c>
      <c r="Z25" s="235">
        <f t="shared" si="14"/>
        <v>4.2132794741800428E-5</v>
      </c>
      <c r="AA25" s="235">
        <f t="shared" si="14"/>
        <v>3.1538759775684433E-5</v>
      </c>
      <c r="AB25" s="235">
        <f t="shared" si="14"/>
        <v>4.1215221538992708E-6</v>
      </c>
      <c r="AC25" s="235">
        <f t="shared" si="14"/>
        <v>4.4215409766845676E-7</v>
      </c>
      <c r="AD25" s="240">
        <f t="shared" si="14"/>
        <v>8.9209171215687294E-6</v>
      </c>
      <c r="AE25" s="240">
        <f t="shared" si="14"/>
        <v>1.2402306022174514E-6</v>
      </c>
      <c r="AF25" s="240">
        <f t="shared" si="14"/>
        <v>3.0390440619143536E-5</v>
      </c>
      <c r="AG25" s="240">
        <f t="shared" si="14"/>
        <v>2.6919773486733242E-5</v>
      </c>
      <c r="AH25" s="240">
        <f t="shared" si="14"/>
        <v>4.0467629247586962E-14</v>
      </c>
    </row>
    <row r="26" spans="1:34">
      <c r="B26" s="218">
        <v>50</v>
      </c>
      <c r="C26" s="220" t="s">
        <v>16</v>
      </c>
      <c r="D26" s="224">
        <f t="shared" si="12"/>
        <v>9.4040952247631537E-8</v>
      </c>
      <c r="E26" s="190">
        <f t="shared" si="12"/>
        <v>2.4065862036515284E-7</v>
      </c>
      <c r="F26" s="190">
        <f t="shared" si="12"/>
        <v>6.8755009685617097E-8</v>
      </c>
      <c r="G26" s="190">
        <f t="shared" si="12"/>
        <v>2.4318024482994364E-8</v>
      </c>
      <c r="H26" s="190">
        <f t="shared" si="12"/>
        <v>5.0706060356064953E-7</v>
      </c>
      <c r="I26" s="190">
        <f t="shared" si="12"/>
        <v>1.3765774231622174E-7</v>
      </c>
      <c r="J26" s="190">
        <f t="shared" si="12"/>
        <v>3.2531725787099393E-6</v>
      </c>
      <c r="K26" s="190">
        <f t="shared" si="12"/>
        <v>1.3498087814145522E-8</v>
      </c>
      <c r="L26" s="190">
        <f t="shared" si="12"/>
        <v>3.2176728059774007E-8</v>
      </c>
      <c r="M26" s="190">
        <f t="shared" si="12"/>
        <v>2.7245128775277294E-7</v>
      </c>
      <c r="N26" s="190">
        <f t="shared" si="12"/>
        <v>9.2379527578040344E-4</v>
      </c>
      <c r="O26" s="190">
        <f t="shared" si="12"/>
        <v>1.3498087814145522E-8</v>
      </c>
      <c r="P26" s="190">
        <f t="shared" si="12"/>
        <v>3.2176728059774007E-8</v>
      </c>
      <c r="Q26" s="230">
        <f t="shared" si="12"/>
        <v>1.7637315277158061E-4</v>
      </c>
      <c r="R26" s="230">
        <f t="shared" si="13"/>
        <v>2.4590049970268923E-4</v>
      </c>
      <c r="S26" s="230">
        <f t="shared" si="13"/>
        <v>4.3689141282093891E-4</v>
      </c>
      <c r="T26" s="230">
        <f t="shared" si="13"/>
        <v>2.6488677659147758E-4</v>
      </c>
      <c r="U26" s="230">
        <f t="shared" si="13"/>
        <v>5.6489231296769082E-4</v>
      </c>
      <c r="V26" s="230">
        <f t="shared" si="14"/>
        <v>2.5425558306246815E-4</v>
      </c>
      <c r="W26" s="230">
        <f t="shared" si="14"/>
        <v>5.0665412695011236E-4</v>
      </c>
      <c r="X26" s="230">
        <f t="shared" si="14"/>
        <v>6.7563413368665337E-5</v>
      </c>
      <c r="Y26" s="235">
        <f t="shared" si="14"/>
        <v>1.3589050190283558E-3</v>
      </c>
      <c r="Z26" s="235">
        <f t="shared" si="14"/>
        <v>2.9490572622548061E-4</v>
      </c>
      <c r="AA26" s="235">
        <f t="shared" si="14"/>
        <v>2.2022514699981954E-4</v>
      </c>
      <c r="AB26" s="235">
        <f t="shared" si="14"/>
        <v>3.6644214290393329E-5</v>
      </c>
      <c r="AC26" s="235">
        <f t="shared" si="14"/>
        <v>6.0031593300813304E-6</v>
      </c>
      <c r="AD26" s="240">
        <f t="shared" si="14"/>
        <v>7.6489063051632389E-5</v>
      </c>
      <c r="AE26" s="240">
        <f t="shared" si="14"/>
        <v>2.2679414063808689E-5</v>
      </c>
      <c r="AF26" s="240">
        <f t="shared" si="14"/>
        <v>2.9023042701681323E-4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2.0643359847793974E-4</v>
      </c>
      <c r="AH26" s="240">
        <f t="shared" si="14"/>
        <v>1.3652357022664319E-11</v>
      </c>
    </row>
    <row r="27" spans="1:34">
      <c r="B27" s="218">
        <v>60</v>
      </c>
      <c r="C27" s="220" t="s">
        <v>16</v>
      </c>
      <c r="D27" s="224">
        <f t="shared" si="12"/>
        <v>1.3081419021954144E-5</v>
      </c>
      <c r="E27" s="190">
        <f t="shared" si="12"/>
        <v>1.8822663271245155E-5</v>
      </c>
      <c r="F27" s="190">
        <f t="shared" si="12"/>
        <v>8.0223790063782552E-6</v>
      </c>
      <c r="G27" s="190">
        <f t="shared" si="12"/>
        <v>3.4820290648052148E-6</v>
      </c>
      <c r="H27" s="190">
        <f t="shared" si="12"/>
        <v>2.6262190743031596E-5</v>
      </c>
      <c r="I27" s="190">
        <f t="shared" si="12"/>
        <v>1.1480824877618812E-5</v>
      </c>
      <c r="J27" s="190">
        <f t="shared" si="12"/>
        <v>8.7279088085867595E-5</v>
      </c>
      <c r="K27" s="190">
        <f t="shared" si="12"/>
        <v>2.2519042168767101E-6</v>
      </c>
      <c r="L27" s="190">
        <f t="shared" si="12"/>
        <v>4.4879366226657788E-6</v>
      </c>
      <c r="M27" s="190">
        <f t="shared" si="12"/>
        <v>1.5237617166319327E-5</v>
      </c>
      <c r="N27" s="190">
        <f t="shared" si="12"/>
        <v>4.2698868466478634E-3</v>
      </c>
      <c r="O27" s="190">
        <f t="shared" si="12"/>
        <v>2.2519042168767101E-6</v>
      </c>
      <c r="P27" s="190">
        <f t="shared" si="12"/>
        <v>4.4879366226657788E-6</v>
      </c>
      <c r="Q27" s="230">
        <f t="shared" si="12"/>
        <v>1.1431236199593853E-3</v>
      </c>
      <c r="R27" s="230">
        <f t="shared" si="13"/>
        <v>1.2705238006768815E-3</v>
      </c>
      <c r="S27" s="230">
        <f t="shared" si="13"/>
        <v>1.6498198682235454E-3</v>
      </c>
      <c r="T27" s="230">
        <f t="shared" si="13"/>
        <v>1.0782160617575089E-3</v>
      </c>
      <c r="U27" s="230">
        <f t="shared" si="13"/>
        <v>2.0525437471546892E-3</v>
      </c>
      <c r="V27" s="230">
        <f t="shared" si="14"/>
        <v>9.4379990825738103E-4</v>
      </c>
      <c r="W27" s="230">
        <f t="shared" si="14"/>
        <v>1.6179686048967137E-3</v>
      </c>
      <c r="X27" s="230">
        <f t="shared" si="14"/>
        <v>3.0414327592120927E-4</v>
      </c>
      <c r="Y27" s="235">
        <f t="shared" si="14"/>
        <v>4.0401097040989042E-3</v>
      </c>
      <c r="Z27" s="235">
        <f t="shared" si="14"/>
        <v>1.0945222124697507E-3</v>
      </c>
      <c r="AA27" s="235">
        <f t="shared" si="14"/>
        <v>8.1657792978240263E-4</v>
      </c>
      <c r="AB27" s="235">
        <f t="shared" si="14"/>
        <v>1.5964019735559276E-4</v>
      </c>
      <c r="AC27" s="235">
        <f t="shared" si="14"/>
        <v>3.4687320097814833E-5</v>
      </c>
      <c r="AD27" s="240">
        <f t="shared" si="14"/>
        <v>3.2533117306821069E-4</v>
      </c>
      <c r="AE27" s="240">
        <f t="shared" si="14"/>
        <v>1.5879420715436687E-4</v>
      </c>
      <c r="AF27" s="240">
        <f t="shared" si="14"/>
        <v>1.3163219458955377E-3</v>
      </c>
      <c r="AG27" s="240">
        <f t="shared" si="14"/>
        <v>8.1426385408717161E-4</v>
      </c>
      <c r="AH27" s="240">
        <f t="shared" si="14"/>
        <v>6.723102075056887E-10</v>
      </c>
    </row>
    <row r="28" spans="1:34">
      <c r="B28" s="218">
        <v>70</v>
      </c>
      <c r="C28" s="220" t="s">
        <v>16</v>
      </c>
      <c r="D28" s="224">
        <f t="shared" si="12"/>
        <v>3.6060467213933073E-4</v>
      </c>
      <c r="E28" s="190">
        <f t="shared" si="12"/>
        <v>3.659934137979492E-4</v>
      </c>
      <c r="F28" s="190">
        <f t="shared" si="12"/>
        <v>2.0393724704975691E-4</v>
      </c>
      <c r="G28" s="190">
        <f t="shared" si="12"/>
        <v>1.0307021375910441E-4</v>
      </c>
      <c r="H28" s="190">
        <f t="shared" si="12"/>
        <v>3.9487456997844284E-4</v>
      </c>
      <c r="I28" s="190">
        <f t="shared" si="12"/>
        <v>2.3614227512785968E-4</v>
      </c>
      <c r="J28" s="190">
        <f t="shared" si="12"/>
        <v>8.4858286740507882E-4</v>
      </c>
      <c r="K28" s="190">
        <f t="shared" si="12"/>
        <v>7.4149916233834379E-5</v>
      </c>
      <c r="L28" s="190">
        <f t="shared" si="12"/>
        <v>1.2957478219777219E-4</v>
      </c>
      <c r="M28" s="190">
        <f t="shared" si="12"/>
        <v>2.4415790793630432E-4</v>
      </c>
      <c r="N28" s="190">
        <f t="shared" si="12"/>
        <v>1.2605165199298884E-2</v>
      </c>
      <c r="O28" s="190">
        <f t="shared" si="12"/>
        <v>7.4149916233834379E-5</v>
      </c>
      <c r="P28" s="190">
        <f t="shared" si="12"/>
        <v>1.2957478219777219E-4</v>
      </c>
      <c r="Q28" s="230">
        <f t="shared" si="12"/>
        <v>4.292059006530069E-3</v>
      </c>
      <c r="R28" s="230">
        <f t="shared" si="13"/>
        <v>4.1027794205542034E-3</v>
      </c>
      <c r="S28" s="230">
        <f t="shared" si="13"/>
        <v>4.2964191426729248E-3</v>
      </c>
      <c r="T28" s="230">
        <f t="shared" si="13"/>
        <v>2.9634357043719643E-3</v>
      </c>
      <c r="U28" s="230">
        <f t="shared" si="13"/>
        <v>5.1990737424866817E-3</v>
      </c>
      <c r="V28" s="230">
        <f t="shared" si="14"/>
        <v>2.432960007011542E-3</v>
      </c>
      <c r="W28" s="230">
        <f t="shared" si="14"/>
        <v>3.7466150279390487E-3</v>
      </c>
      <c r="X28" s="230">
        <f t="shared" si="14"/>
        <v>9.0016434631079445E-4</v>
      </c>
      <c r="Y28" s="235">
        <f t="shared" si="14"/>
        <v>8.8775125507539743E-3</v>
      </c>
      <c r="Z28" s="235">
        <f t="shared" si="14"/>
        <v>2.820266941523486E-3</v>
      </c>
      <c r="AA28" s="235">
        <f t="shared" si="14"/>
        <v>2.1038549139500429E-3</v>
      </c>
      <c r="AB28" s="235">
        <f t="shared" si="14"/>
        <v>4.6156033312055866E-4</v>
      </c>
      <c r="AC28" s="235">
        <f t="shared" si="14"/>
        <v>1.2272410921176924E-4</v>
      </c>
      <c r="AD28" s="240">
        <f t="shared" si="14"/>
        <v>9.2478762027820027E-4</v>
      </c>
      <c r="AE28" s="240">
        <f t="shared" si="14"/>
        <v>6.4088060918193746E-4</v>
      </c>
      <c r="AF28" s="240">
        <f t="shared" si="14"/>
        <v>3.8921305224163265E-3</v>
      </c>
      <c r="AG28" s="240">
        <f t="shared" si="14"/>
        <v>2.1914347730049295E-3</v>
      </c>
      <c r="AH28" s="240">
        <f t="shared" si="14"/>
        <v>1.0998680299856289E-8</v>
      </c>
    </row>
    <row r="29" spans="1:34">
      <c r="B29" s="218">
        <v>80</v>
      </c>
      <c r="C29" s="220" t="s">
        <v>16</v>
      </c>
      <c r="D29" s="224">
        <f t="shared" si="12"/>
        <v>3.6290077114093933E-3</v>
      </c>
      <c r="E29" s="190">
        <f t="shared" si="12"/>
        <v>2.9882806672491546E-3</v>
      </c>
      <c r="F29" s="190">
        <f t="shared" si="12"/>
        <v>2.0050296616511698E-3</v>
      </c>
      <c r="G29" s="190">
        <f t="shared" si="12"/>
        <v>1.1413887035945369E-3</v>
      </c>
      <c r="H29" s="190">
        <f t="shared" si="12"/>
        <v>2.7441220717387971E-3</v>
      </c>
      <c r="I29" s="190">
        <f t="shared" si="12"/>
        <v>2.0284156960055921E-3</v>
      </c>
      <c r="J29" s="190">
        <f t="shared" si="12"/>
        <v>4.3771158200169857E-3</v>
      </c>
      <c r="K29" s="190">
        <f t="shared" si="12"/>
        <v>8.8731436210964809E-4</v>
      </c>
      <c r="L29" s="190">
        <f t="shared" si="12"/>
        <v>1.401055057022538E-3</v>
      </c>
      <c r="M29" s="190">
        <f t="shared" si="12"/>
        <v>1.7926722447528798E-3</v>
      </c>
      <c r="N29" s="190">
        <f t="shared" si="12"/>
        <v>2.8091086806602661E-2</v>
      </c>
      <c r="O29" s="190">
        <f t="shared" si="12"/>
        <v>8.8731436210964809E-4</v>
      </c>
      <c r="P29" s="190">
        <f t="shared" si="12"/>
        <v>1.401055057022538E-3</v>
      </c>
      <c r="Q29" s="230">
        <f t="shared" si="12"/>
        <v>1.1445025295929057E-2</v>
      </c>
      <c r="R29" s="230">
        <f t="shared" si="13"/>
        <v>9.8634597194612317E-3</v>
      </c>
      <c r="S29" s="230">
        <f t="shared" si="13"/>
        <v>8.856670016564816E-3</v>
      </c>
      <c r="T29" s="230">
        <f t="shared" si="13"/>
        <v>6.3628202688436617E-3</v>
      </c>
      <c r="U29" s="230">
        <f t="shared" si="13"/>
        <v>1.0495231226271273E-2</v>
      </c>
      <c r="V29" s="230">
        <f t="shared" si="14"/>
        <v>4.9863007205011569E-3</v>
      </c>
      <c r="W29" s="230">
        <f t="shared" si="14"/>
        <v>7.0864808137520718E-3</v>
      </c>
      <c r="X29" s="230">
        <f t="shared" si="14"/>
        <v>2.0469008654953602E-3</v>
      </c>
      <c r="Y29" s="235">
        <f t="shared" si="14"/>
        <v>1.6124534353694264E-2</v>
      </c>
      <c r="Z29" s="235">
        <f t="shared" si="14"/>
        <v>5.7765395653093807E-3</v>
      </c>
      <c r="AA29" s="235">
        <f t="shared" si="14"/>
        <v>4.3109703167827909E-3</v>
      </c>
      <c r="AB29" s="235">
        <f t="shared" si="14"/>
        <v>1.0313517958171481E-3</v>
      </c>
      <c r="AC29" s="235">
        <f t="shared" si="14"/>
        <v>3.1908965982985205E-4</v>
      </c>
      <c r="AD29" s="240">
        <f t="shared" si="14"/>
        <v>2.0405117117311966E-3</v>
      </c>
      <c r="AE29" s="240">
        <f t="shared" si="14"/>
        <v>1.8304531645438884E-3</v>
      </c>
      <c r="AF29" s="240">
        <f t="shared" si="14"/>
        <v>8.7959234363164662E-3</v>
      </c>
      <c r="AG29" s="240">
        <f t="shared" si="14"/>
        <v>4.6375324864729173E-3</v>
      </c>
      <c r="AH29" s="240">
        <f t="shared" si="14"/>
        <v>9.0228366889100187E-8</v>
      </c>
    </row>
    <row r="30" spans="1:34">
      <c r="B30" s="218">
        <v>90</v>
      </c>
      <c r="C30" s="220" t="s">
        <v>16</v>
      </c>
      <c r="D30" s="224">
        <f t="shared" si="12"/>
        <v>1.874698356761062E-2</v>
      </c>
      <c r="E30" s="190">
        <f t="shared" si="12"/>
        <v>1.3720767954152611E-2</v>
      </c>
      <c r="F30" s="190">
        <f t="shared" si="12"/>
        <v>1.0496802754233647E-2</v>
      </c>
      <c r="G30" s="190">
        <f t="shared" si="12"/>
        <v>6.5799836130392983E-3</v>
      </c>
      <c r="H30" s="190">
        <f t="shared" si="12"/>
        <v>1.1419636760210905E-2</v>
      </c>
      <c r="I30" s="190">
        <f t="shared" si="12"/>
        <v>9.757809106621218E-3</v>
      </c>
      <c r="J30" s="190">
        <f t="shared" si="12"/>
        <v>1.4810869048594966E-2</v>
      </c>
      <c r="K30" s="190">
        <f t="shared" si="12"/>
        <v>5.4214693170271389E-3</v>
      </c>
      <c r="L30" s="190">
        <f t="shared" si="12"/>
        <v>7.8941215318304447E-3</v>
      </c>
      <c r="M30" s="190">
        <f t="shared" si="12"/>
        <v>7.8338600353343724E-3</v>
      </c>
      <c r="N30" s="190">
        <f t="shared" si="12"/>
        <v>5.1875110073162471E-2</v>
      </c>
      <c r="O30" s="190">
        <f t="shared" si="12"/>
        <v>5.4214693170271389E-3</v>
      </c>
      <c r="P30" s="190">
        <f t="shared" si="12"/>
        <v>7.8941215318304447E-3</v>
      </c>
      <c r="Q30" s="230">
        <f t="shared" si="12"/>
        <v>2.4279876597882832E-2</v>
      </c>
      <c r="R30" s="230">
        <f t="shared" si="13"/>
        <v>1.9462418460926556E-2</v>
      </c>
      <c r="S30" s="230">
        <f t="shared" si="13"/>
        <v>1.5607902566173504E-2</v>
      </c>
      <c r="T30" s="230">
        <f t="shared" si="13"/>
        <v>1.1576904167712567E-2</v>
      </c>
      <c r="U30" s="230">
        <f t="shared" si="13"/>
        <v>1.8194024201596933E-2</v>
      </c>
      <c r="V30" s="230">
        <f t="shared" si="14"/>
        <v>8.7617482262040119E-3</v>
      </c>
      <c r="W30" s="230">
        <f t="shared" si="14"/>
        <v>1.1700869613042619E-2</v>
      </c>
      <c r="X30" s="230">
        <f t="shared" si="14"/>
        <v>3.9006293403416876E-3</v>
      </c>
      <c r="Y30" s="235">
        <f t="shared" si="14"/>
        <v>2.5770827349606285E-2</v>
      </c>
      <c r="Z30" s="235">
        <f t="shared" si="14"/>
        <v>1.014291303155479E-2</v>
      </c>
      <c r="AA30" s="235">
        <f t="shared" si="14"/>
        <v>7.5754062949835443E-3</v>
      </c>
      <c r="AB30" s="235">
        <f t="shared" si="14"/>
        <v>1.9389534160773603E-3</v>
      </c>
      <c r="AC30" s="235">
        <f t="shared" si="14"/>
        <v>6.7498607973315295E-4</v>
      </c>
      <c r="AD30" s="240">
        <f t="shared" si="14"/>
        <v>3.7989897093181901E-3</v>
      </c>
      <c r="AE30" s="240">
        <f t="shared" si="14"/>
        <v>4.1478740864574482E-3</v>
      </c>
      <c r="AF30" s="240">
        <f t="shared" si="14"/>
        <v>1.6601951475532954E-2</v>
      </c>
      <c r="AG30" s="240">
        <f t="shared" si="14"/>
        <v>8.3525196458216766E-3</v>
      </c>
      <c r="AH30" s="240">
        <f t="shared" si="14"/>
        <v>4.6673436904232091E-7</v>
      </c>
    </row>
    <row r="31" spans="1:34">
      <c r="B31" s="218">
        <v>100</v>
      </c>
      <c r="C31" s="220" t="s">
        <v>16</v>
      </c>
      <c r="D31" s="224">
        <f t="shared" si="12"/>
        <v>6.1070861664227705E-2</v>
      </c>
      <c r="E31" s="190">
        <f t="shared" si="12"/>
        <v>4.2246188022378173E-2</v>
      </c>
      <c r="F31" s="190">
        <f t="shared" si="12"/>
        <v>3.5481557739153069E-2</v>
      </c>
      <c r="G31" s="190">
        <f t="shared" si="12"/>
        <v>2.4095188825154656E-2</v>
      </c>
      <c r="H31" s="190">
        <f t="shared" si="12"/>
        <v>3.3260428069101344E-2</v>
      </c>
      <c r="I31" s="190">
        <f t="shared" si="12"/>
        <v>3.1369382978530869E-2</v>
      </c>
      <c r="J31" s="190">
        <f t="shared" si="12"/>
        <v>3.7355168419276441E-2</v>
      </c>
      <c r="K31" s="190">
        <f t="shared" si="12"/>
        <v>2.075659705539884E-2</v>
      </c>
      <c r="L31" s="190">
        <f t="shared" si="12"/>
        <v>2.8280835624916015E-2</v>
      </c>
      <c r="M31" s="190">
        <f t="shared" si="12"/>
        <v>2.3847262722254792E-2</v>
      </c>
      <c r="N31" s="190">
        <f t="shared" si="12"/>
        <v>8.3965532259275763E-2</v>
      </c>
      <c r="O31" s="190">
        <f t="shared" si="12"/>
        <v>2.075659705539884E-2</v>
      </c>
      <c r="P31" s="190">
        <f t="shared" si="12"/>
        <v>2.8280835624916015E-2</v>
      </c>
      <c r="Q31" s="230">
        <f t="shared" si="12"/>
        <v>4.3875982302721717E-2</v>
      </c>
      <c r="R31" s="230">
        <f t="shared" si="13"/>
        <v>3.3426084710179438E-2</v>
      </c>
      <c r="S31" s="230">
        <f t="shared" si="13"/>
        <v>2.463009137520461E-2</v>
      </c>
      <c r="T31" s="230">
        <f t="shared" si="13"/>
        <v>1.8745869105609107E-2</v>
      </c>
      <c r="U31" s="230">
        <f t="shared" si="13"/>
        <v>2.8332593060015451E-2</v>
      </c>
      <c r="V31" s="230">
        <f t="shared" si="14"/>
        <v>1.3814231273815146E-2</v>
      </c>
      <c r="W31" s="230">
        <f t="shared" si="14"/>
        <v>1.7555442427315049E-2</v>
      </c>
      <c r="X31" s="230">
        <f t="shared" si="14"/>
        <v>6.5638861806529003E-3</v>
      </c>
      <c r="Y31" s="235">
        <f t="shared" si="14"/>
        <v>3.7634831627919418E-2</v>
      </c>
      <c r="Z31" s="235">
        <f t="shared" si="14"/>
        <v>1.5978836609903568E-2</v>
      </c>
      <c r="AA31" s="235">
        <f t="shared" si="14"/>
        <v>1.1946296799037135E-2</v>
      </c>
      <c r="AB31" s="235">
        <f t="shared" si="14"/>
        <v>3.2279713647214154E-3</v>
      </c>
      <c r="AC31" s="235">
        <f t="shared" si="14"/>
        <v>1.2350015868280995E-3</v>
      </c>
      <c r="AD31" s="240">
        <f t="shared" si="14"/>
        <v>6.2757581292757223E-3</v>
      </c>
      <c r="AE31" s="240">
        <f t="shared" si="14"/>
        <v>7.9882828682849016E-3</v>
      </c>
      <c r="AF31" s="240">
        <f t="shared" si="14"/>
        <v>2.76068566757256E-2</v>
      </c>
      <c r="AG31" s="240">
        <f t="shared" si="14"/>
        <v>1.3428679586582169E-2</v>
      </c>
      <c r="AH31" s="240">
        <f t="shared" si="14"/>
        <v>1.7470425556775917E-6</v>
      </c>
    </row>
    <row r="32" spans="1:34">
      <c r="B32" s="218">
        <v>110</v>
      </c>
      <c r="C32" s="220" t="s">
        <v>16</v>
      </c>
      <c r="D32" s="224">
        <f t="shared" si="12"/>
        <v>0.14319590401451909</v>
      </c>
      <c r="E32" s="190">
        <f t="shared" si="12"/>
        <v>9.7632894733592365E-2</v>
      </c>
      <c r="F32" s="190">
        <f t="shared" si="12"/>
        <v>8.7612324140353748E-2</v>
      </c>
      <c r="G32" s="190">
        <f t="shared" si="12"/>
        <v>6.3657800567764766E-2</v>
      </c>
      <c r="H32" s="190">
        <f t="shared" si="12"/>
        <v>7.490665962593257E-2</v>
      </c>
      <c r="I32" s="190">
        <f t="shared" si="12"/>
        <v>7.5459628389918543E-2</v>
      </c>
      <c r="J32" s="190">
        <f t="shared" si="12"/>
        <v>7.6196066905333371E-2</v>
      </c>
      <c r="K32" s="190">
        <f t="shared" si="12"/>
        <v>5.6766077209872201E-2</v>
      </c>
      <c r="L32" s="190">
        <f t="shared" si="12"/>
        <v>7.317291391450842E-2</v>
      </c>
      <c r="M32" s="190">
        <f t="shared" si="12"/>
        <v>5.5917497082659855E-2</v>
      </c>
      <c r="N32" s="190">
        <f t="shared" si="12"/>
        <v>0.12347198843795891</v>
      </c>
      <c r="O32" s="190">
        <f t="shared" si="12"/>
        <v>5.6766077209872201E-2</v>
      </c>
      <c r="P32" s="190">
        <f t="shared" si="12"/>
        <v>7.317291391450842E-2</v>
      </c>
      <c r="Q32" s="230">
        <f t="shared" si="12"/>
        <v>7.0550385953186745E-2</v>
      </c>
      <c r="R32" s="230">
        <f t="shared" si="13"/>
        <v>5.1877798062123441E-2</v>
      </c>
      <c r="S32" s="230">
        <f t="shared" si="13"/>
        <v>3.5851276709204571E-2</v>
      </c>
      <c r="T32" s="230">
        <f t="shared" si="13"/>
        <v>2.7873223541408594E-2</v>
      </c>
      <c r="U32" s="230">
        <f t="shared" si="13"/>
        <v>4.0790688078805593E-2</v>
      </c>
      <c r="V32" s="230">
        <f t="shared" si="14"/>
        <v>2.0119279123777145E-2</v>
      </c>
      <c r="W32" s="230">
        <f t="shared" si="14"/>
        <v>2.4555288152645682E-2</v>
      </c>
      <c r="X32" s="230">
        <f t="shared" si="14"/>
        <v>1.008538389625252E-2</v>
      </c>
      <c r="Y32" s="235">
        <f t="shared" si="14"/>
        <v>5.144552009592724E-2</v>
      </c>
      <c r="Z32" s="235">
        <f t="shared" si="14"/>
        <v>2.3251502888002984E-2</v>
      </c>
      <c r="AA32" s="235">
        <f t="shared" si="14"/>
        <v>1.7404593043717609E-2</v>
      </c>
      <c r="AB32" s="235">
        <f t="shared" si="14"/>
        <v>4.9168560240605008E-3</v>
      </c>
      <c r="AC32" s="235">
        <f t="shared" si="14"/>
        <v>2.0323899071200136E-3</v>
      </c>
      <c r="AD32" s="240">
        <f t="shared" si="14"/>
        <v>9.4991386096075492E-3</v>
      </c>
      <c r="AE32" s="240">
        <f t="shared" si="14"/>
        <v>1.3661848805494261E-2</v>
      </c>
      <c r="AF32" s="240">
        <f t="shared" si="14"/>
        <v>4.1847735923512548E-2</v>
      </c>
      <c r="AG32" s="240">
        <f t="shared" si="14"/>
        <v>1.9868746950812644E-2</v>
      </c>
      <c r="AH32" s="240">
        <f t="shared" si="14"/>
        <v>5.1658666269660544E-6</v>
      </c>
    </row>
    <row r="33" spans="2:34">
      <c r="B33" s="218">
        <v>120</v>
      </c>
      <c r="C33" s="220" t="s">
        <v>16</v>
      </c>
      <c r="D33" s="224">
        <f t="shared" si="12"/>
        <v>0.26427783017781437</v>
      </c>
      <c r="E33" s="190">
        <f t="shared" si="12"/>
        <v>0.18269064832331838</v>
      </c>
      <c r="F33" s="190">
        <f t="shared" si="12"/>
        <v>0.17171636376413016</v>
      </c>
      <c r="G33" s="190">
        <f t="shared" si="12"/>
        <v>0.13217410041915012</v>
      </c>
      <c r="H33" s="190">
        <f t="shared" si="12"/>
        <v>0.13946384426096159</v>
      </c>
      <c r="I33" s="190">
        <f t="shared" si="12"/>
        <v>0.146537002297429</v>
      </c>
      <c r="J33" s="190">
        <f t="shared" si="12"/>
        <v>0.1327561210611653</v>
      </c>
      <c r="K33" s="190">
        <f t="shared" si="12"/>
        <v>0.12109747000074865</v>
      </c>
      <c r="L33" s="190">
        <f t="shared" si="12"/>
        <v>0.14896423799381564</v>
      </c>
      <c r="M33" s="190">
        <f t="shared" si="12"/>
        <v>0.10803260305115518</v>
      </c>
      <c r="N33" s="190">
        <f t="shared" si="12"/>
        <v>0.16895948250500564</v>
      </c>
      <c r="O33" s="190">
        <f t="shared" si="12"/>
        <v>0.12109747000074865</v>
      </c>
      <c r="P33" s="190">
        <f t="shared" si="12"/>
        <v>0.14896423799381564</v>
      </c>
      <c r="Q33" s="230">
        <f t="shared" si="12"/>
        <v>0.10392780048972006</v>
      </c>
      <c r="R33" s="230">
        <f t="shared" si="13"/>
        <v>7.4607067673648109E-2</v>
      </c>
      <c r="S33" s="230">
        <f t="shared" si="13"/>
        <v>4.9099496557976574E-2</v>
      </c>
      <c r="T33" s="230">
        <f t="shared" si="13"/>
        <v>3.886329092658198E-2</v>
      </c>
      <c r="U33" s="230">
        <f t="shared" si="13"/>
        <v>5.5350341225159305E-2</v>
      </c>
      <c r="V33" s="230">
        <f t="shared" si="14"/>
        <v>2.7599526010671945E-2</v>
      </c>
      <c r="W33" s="230">
        <f t="shared" si="14"/>
        <v>3.2574387918211822E-2</v>
      </c>
      <c r="X33" s="230">
        <f t="shared" si="14"/>
        <v>1.4469151730214902E-2</v>
      </c>
      <c r="Y33" s="235">
        <f t="shared" si="14"/>
        <v>6.6899251133171356E-2</v>
      </c>
      <c r="Z33" s="235">
        <f t="shared" si="14"/>
        <v>3.1866967885250341E-2</v>
      </c>
      <c r="AA33" s="235">
        <f t="shared" si="14"/>
        <v>2.388572896867874E-2</v>
      </c>
      <c r="AB33" s="235">
        <f t="shared" si="14"/>
        <v>7.0038852798324225E-3</v>
      </c>
      <c r="AC33" s="235">
        <f t="shared" si="14"/>
        <v>3.087925306846373E-3</v>
      </c>
      <c r="AD33" s="240">
        <f t="shared" si="14"/>
        <v>1.3460435208329459E-2</v>
      </c>
      <c r="AE33" s="240">
        <f t="shared" si="14"/>
        <v>2.1366930939912154E-2</v>
      </c>
      <c r="AF33" s="240">
        <f t="shared" si="14"/>
        <v>5.9161469772073823E-2</v>
      </c>
      <c r="AG33" s="240">
        <f t="shared" si="14"/>
        <v>2.7611474185763703E-2</v>
      </c>
      <c r="AH33" s="240">
        <f t="shared" si="14"/>
        <v>1.2794549153483104E-5</v>
      </c>
    </row>
    <row r="34" spans="2:34">
      <c r="B34" s="218">
        <v>130</v>
      </c>
      <c r="C34" s="220" t="s">
        <v>16</v>
      </c>
      <c r="D34" s="224">
        <f t="shared" si="12"/>
        <v>0.40891603866029541</v>
      </c>
      <c r="E34" s="190">
        <f t="shared" si="12"/>
        <v>0.29187184986191694</v>
      </c>
      <c r="F34" s="190">
        <f t="shared" si="12"/>
        <v>0.28315398280751086</v>
      </c>
      <c r="G34" s="190">
        <f t="shared" si="12"/>
        <v>0.22898881027261597</v>
      </c>
      <c r="H34" s="190">
        <f t="shared" si="12"/>
        <v>0.2249065472489144</v>
      </c>
      <c r="I34" s="190">
        <f t="shared" si="12"/>
        <v>0.24224072781366018</v>
      </c>
      <c r="J34" s="190">
        <f t="shared" si="12"/>
        <v>0.20522573207909353</v>
      </c>
      <c r="K34" s="190">
        <f t="shared" si="12"/>
        <v>0.2143050768603042</v>
      </c>
      <c r="L34" s="190">
        <f t="shared" si="12"/>
        <v>0.25336390093033939</v>
      </c>
      <c r="M34" s="190">
        <f t="shared" si="12"/>
        <v>0.18023510564160333</v>
      </c>
      <c r="N34" s="190">
        <f t="shared" si="12"/>
        <v>0.21876940150751223</v>
      </c>
      <c r="O34" s="190">
        <f t="shared" si="12"/>
        <v>0.2143050768603042</v>
      </c>
      <c r="P34" s="190">
        <f t="shared" si="12"/>
        <v>0.25336390093033939</v>
      </c>
      <c r="Q34" s="230">
        <f t="shared" si="12"/>
        <v>0.14312709252879885</v>
      </c>
      <c r="R34" s="230">
        <f t="shared" si="13"/>
        <v>0.10116938078997417</v>
      </c>
      <c r="S34" s="230">
        <f t="shared" si="13"/>
        <v>6.4146623583728468E-2</v>
      </c>
      <c r="T34" s="230">
        <f t="shared" si="13"/>
        <v>5.1557215535572139E-2</v>
      </c>
      <c r="U34" s="230">
        <f t="shared" si="13"/>
        <v>7.1743481407736343E-2</v>
      </c>
      <c r="V34" s="230">
        <f t="shared" si="14"/>
        <v>3.6146982425438227E-2</v>
      </c>
      <c r="W34" s="230">
        <f t="shared" si="14"/>
        <v>4.1475702703365869E-2</v>
      </c>
      <c r="X34" s="230">
        <f t="shared" si="14"/>
        <v>1.9686262097382112E-2</v>
      </c>
      <c r="Y34" s="235">
        <f t="shared" si="14"/>
        <v>8.3694328249073968E-2</v>
      </c>
      <c r="Z34" s="235">
        <f t="shared" si="14"/>
        <v>4.1696219120975708E-2</v>
      </c>
      <c r="AA34" s="235">
        <f t="shared" si="14"/>
        <v>3.1298665232820655E-2</v>
      </c>
      <c r="AB34" s="235">
        <f t="shared" si="14"/>
        <v>9.4729324629432843E-3</v>
      </c>
      <c r="AC34" s="235">
        <f t="shared" si="14"/>
        <v>4.4109443819379535E-3</v>
      </c>
      <c r="AD34" s="240">
        <f t="shared" si="14"/>
        <v>1.8125075045550942E-2</v>
      </c>
      <c r="AE34" s="240">
        <f t="shared" si="14"/>
        <v>3.1189101397249674E-2</v>
      </c>
      <c r="AF34" s="240">
        <f t="shared" si="14"/>
        <v>7.9251517263045135E-2</v>
      </c>
      <c r="AG34" s="240">
        <f t="shared" si="14"/>
        <v>3.6555279693630705E-2</v>
      </c>
      <c r="AH34" s="240">
        <f t="shared" si="14"/>
        <v>2.7642916844039526E-5</v>
      </c>
    </row>
    <row r="35" spans="2:34">
      <c r="B35" s="218">
        <v>140</v>
      </c>
      <c r="C35" s="220" t="s">
        <v>16</v>
      </c>
      <c r="D35" s="224">
        <f t="shared" si="12"/>
        <v>0.55549303926358773</v>
      </c>
      <c r="E35" s="190">
        <f t="shared" si="12"/>
        <v>0.41372527197066478</v>
      </c>
      <c r="F35" s="190">
        <f t="shared" si="12"/>
        <v>0.40976647163726992</v>
      </c>
      <c r="G35" s="190">
        <f t="shared" si="12"/>
        <v>0.34568678778106743</v>
      </c>
      <c r="H35" s="190">
        <f t="shared" si="12"/>
        <v>0.3248935265518339</v>
      </c>
      <c r="I35" s="190">
        <f t="shared" si="12"/>
        <v>0.35421904591205489</v>
      </c>
      <c r="J35" s="190">
        <f t="shared" si="12"/>
        <v>0.28929149358039519</v>
      </c>
      <c r="K35" s="190">
        <f t="shared" si="12"/>
        <v>0.32895794012104157</v>
      </c>
      <c r="L35" s="190">
        <f t="shared" si="12"/>
        <v>0.37603683954462708</v>
      </c>
      <c r="M35" s="190">
        <f t="shared" si="12"/>
        <v>0.26857931110051625</v>
      </c>
      <c r="N35" s="190">
        <f t="shared" si="12"/>
        <v>0.27125192069584791</v>
      </c>
      <c r="O35" s="190">
        <f t="shared" si="12"/>
        <v>0.32895794012104157</v>
      </c>
      <c r="P35" s="190">
        <f t="shared" si="12"/>
        <v>0.37603683954462708</v>
      </c>
      <c r="Q35" s="230">
        <f t="shared" si="12"/>
        <v>0.18697078775222595</v>
      </c>
      <c r="R35" s="230">
        <f t="shared" si="13"/>
        <v>0.13098259592603845</v>
      </c>
      <c r="S35" s="230">
        <f t="shared" si="13"/>
        <v>8.074062124015996E-2</v>
      </c>
      <c r="T35" s="230">
        <f t="shared" si="13"/>
        <v>6.5761878456223791E-2</v>
      </c>
      <c r="U35" s="230">
        <f t="shared" si="13"/>
        <v>8.9685331508809363E-2</v>
      </c>
      <c r="V35" s="230">
        <f t="shared" si="14"/>
        <v>4.5639397929184304E-2</v>
      </c>
      <c r="W35" s="230">
        <f t="shared" si="14"/>
        <v>5.1123548450698546E-2</v>
      </c>
      <c r="X35" s="230">
        <f t="shared" si="14"/>
        <v>2.568577005948719E-2</v>
      </c>
      <c r="Y35" s="235">
        <f t="shared" si="14"/>
        <v>0.10154987868425791</v>
      </c>
      <c r="Z35" s="235">
        <f t="shared" si="14"/>
        <v>5.259426304129567E-2</v>
      </c>
      <c r="AA35" s="235">
        <f t="shared" si="14"/>
        <v>3.9539893290468246E-2</v>
      </c>
      <c r="AB35" s="235">
        <f t="shared" si="14"/>
        <v>1.2298600961791417E-2</v>
      </c>
      <c r="AC35" s="235">
        <f t="shared" si="14"/>
        <v>6.0013797653291068E-3</v>
      </c>
      <c r="AD35" s="240">
        <f t="shared" si="14"/>
        <v>2.3442232945148803E-2</v>
      </c>
      <c r="AE35" s="240">
        <f t="shared" si="14"/>
        <v>4.3115380858108177E-2</v>
      </c>
      <c r="AF35" s="240">
        <f t="shared" si="14"/>
        <v>0.10174599801301065</v>
      </c>
      <c r="AG35" s="240">
        <f t="shared" si="14"/>
        <v>4.6576793299312573E-2</v>
      </c>
      <c r="AH35" s="240">
        <f t="shared" si="14"/>
        <v>5.363327809676522E-5</v>
      </c>
    </row>
    <row r="36" spans="2:34">
      <c r="B36" s="218">
        <v>150</v>
      </c>
      <c r="C36" s="220" t="s">
        <v>16</v>
      </c>
      <c r="D36" s="224">
        <f t="shared" si="12"/>
        <v>0.68583178949224743</v>
      </c>
      <c r="E36" s="190">
        <f t="shared" si="12"/>
        <v>0.53543009533918251</v>
      </c>
      <c r="F36" s="190">
        <f t="shared" si="12"/>
        <v>0.53707903090886866</v>
      </c>
      <c r="G36" s="190">
        <f t="shared" si="12"/>
        <v>0.46965869188525206</v>
      </c>
      <c r="H36" s="190">
        <f t="shared" si="12"/>
        <v>0.43101908696351771</v>
      </c>
      <c r="I36" s="190">
        <f t="shared" si="12"/>
        <v>0.4714162643971484</v>
      </c>
      <c r="J36" s="190">
        <f t="shared" si="12"/>
        <v>0.37942983950400594</v>
      </c>
      <c r="K36" s="190">
        <f t="shared" si="12"/>
        <v>0.45277924643488193</v>
      </c>
      <c r="L36" s="190">
        <f t="shared" si="12"/>
        <v>0.50307461486217608</v>
      </c>
      <c r="M36" s="190">
        <f t="shared" si="12"/>
        <v>0.36653091985909547</v>
      </c>
      <c r="N36" s="190">
        <f t="shared" si="12"/>
        <v>0.32491020280324306</v>
      </c>
      <c r="O36" s="190">
        <f t="shared" si="12"/>
        <v>0.45277924643488193</v>
      </c>
      <c r="P36" s="190">
        <f t="shared" si="12"/>
        <v>0.50307461486217608</v>
      </c>
      <c r="Q36" s="230">
        <f t="shared" si="12"/>
        <v>0.23416750159394528</v>
      </c>
      <c r="R36" s="230">
        <f t="shared" si="13"/>
        <v>0.16340464932185367</v>
      </c>
      <c r="S36" s="230">
        <f t="shared" si="13"/>
        <v>9.8627114865583843E-2</v>
      </c>
      <c r="T36" s="230">
        <f t="shared" si="13"/>
        <v>8.1270746714056888E-2</v>
      </c>
      <c r="U36" s="230">
        <f t="shared" si="13"/>
        <v>0.10889582652162161</v>
      </c>
      <c r="V36" s="230">
        <f t="shared" si="14"/>
        <v>5.5951295870761357E-2</v>
      </c>
      <c r="W36" s="230">
        <f t="shared" si="14"/>
        <v>6.1390559255790955E-2</v>
      </c>
      <c r="X36" s="230">
        <f t="shared" si="14"/>
        <v>3.2403581134046955E-2</v>
      </c>
      <c r="Y36" s="235">
        <f t="shared" si="14"/>
        <v>0.12021436431270643</v>
      </c>
      <c r="Z36" s="235">
        <f t="shared" si="14"/>
        <v>6.4412990568907313E-2</v>
      </c>
      <c r="AA36" s="235">
        <f t="shared" si="14"/>
        <v>4.8502889960265638E-2</v>
      </c>
      <c r="AB36" s="235">
        <f t="shared" si="14"/>
        <v>1.5450248183818516E-2</v>
      </c>
      <c r="AC36" s="235">
        <f t="shared" si="14"/>
        <v>7.8520160839297137E-3</v>
      </c>
      <c r="AD36" s="240">
        <f t="shared" si="14"/>
        <v>2.9352263614844998E-2</v>
      </c>
      <c r="AE36" s="240">
        <f t="shared" si="14"/>
        <v>5.7054975653543061E-2</v>
      </c>
      <c r="AF36" s="240">
        <f t="shared" si="14"/>
        <v>0.12624194045891152</v>
      </c>
      <c r="AG36" s="240">
        <f t="shared" si="14"/>
        <v>5.75440845753502E-2</v>
      </c>
      <c r="AH36" s="240">
        <f t="shared" si="14"/>
        <v>9.546414598682329E-5</v>
      </c>
    </row>
    <row r="37" spans="2:34">
      <c r="B37" s="218">
        <v>160</v>
      </c>
      <c r="C37" s="220" t="s">
        <v>16</v>
      </c>
      <c r="D37" s="224">
        <f t="shared" si="12"/>
        <v>0.79012582175680246</v>
      </c>
      <c r="E37" s="190">
        <f t="shared" si="12"/>
        <v>0.64657919680137121</v>
      </c>
      <c r="F37" s="190">
        <f t="shared" si="12"/>
        <v>0.6530820167530631</v>
      </c>
      <c r="G37" s="190">
        <f t="shared" si="12"/>
        <v>0.58859442237860693</v>
      </c>
      <c r="H37" s="190">
        <f t="shared" si="12"/>
        <v>0.53514448581369711</v>
      </c>
      <c r="I37" s="190">
        <f t="shared" si="12"/>
        <v>0.58353149963455497</v>
      </c>
      <c r="J37" s="190">
        <f t="shared" si="12"/>
        <v>0.47015501462056186</v>
      </c>
      <c r="K37" s="190">
        <f t="shared" si="12"/>
        <v>0.5731673960981607</v>
      </c>
      <c r="L37" s="190">
        <f t="shared" si="12"/>
        <v>0.62188215366682431</v>
      </c>
      <c r="M37" s="190">
        <f t="shared" si="12"/>
        <v>0.46684925687490086</v>
      </c>
      <c r="N37" s="190">
        <f t="shared" si="12"/>
        <v>0.37847308878256891</v>
      </c>
      <c r="O37" s="190">
        <f t="shared" si="12"/>
        <v>0.5731673960981607</v>
      </c>
      <c r="P37" s="190">
        <f t="shared" si="12"/>
        <v>0.62188215366682431</v>
      </c>
      <c r="Q37" s="230">
        <f t="shared" si="12"/>
        <v>0.28344576357953155</v>
      </c>
      <c r="R37" s="230">
        <f t="shared" si="13"/>
        <v>0.19779076206501706</v>
      </c>
      <c r="S37" s="230">
        <f t="shared" si="13"/>
        <v>0.11756272581195781</v>
      </c>
      <c r="T37" s="230">
        <f t="shared" si="13"/>
        <v>9.7877969524401101E-2</v>
      </c>
      <c r="U37" s="230">
        <f t="shared" si="13"/>
        <v>0.12911225356317901</v>
      </c>
      <c r="V37" s="230">
        <f t="shared" si="14"/>
        <v>6.696089581280755E-2</v>
      </c>
      <c r="W37" s="230">
        <f t="shared" si="14"/>
        <v>7.2161031484445193E-2</v>
      </c>
      <c r="X37" s="230">
        <f t="shared" si="14"/>
        <v>3.9769111899226994E-2</v>
      </c>
      <c r="Y37" s="235">
        <f t="shared" si="14"/>
        <v>0.13946832923434827</v>
      </c>
      <c r="Z37" s="235">
        <f t="shared" si="14"/>
        <v>7.7009132182872961E-2</v>
      </c>
      <c r="AA37" s="235">
        <f t="shared" si="14"/>
        <v>5.8084060468821086E-2</v>
      </c>
      <c r="AB37" s="235">
        <f t="shared" si="14"/>
        <v>1.8894930903657403E-2</v>
      </c>
      <c r="AC37" s="235">
        <f t="shared" si="14"/>
        <v>9.9505787823119252E-3</v>
      </c>
      <c r="AD37" s="240">
        <f t="shared" si="14"/>
        <v>3.5792009601906268E-2</v>
      </c>
      <c r="AE37" s="240">
        <f t="shared" si="14"/>
        <v>7.286081375424025E-2</v>
      </c>
      <c r="AF37" s="240">
        <f t="shared" si="14"/>
        <v>0.15233625286232533</v>
      </c>
      <c r="AG37" s="240">
        <f t="shared" si="14"/>
        <v>6.9325443174803089E-2</v>
      </c>
      <c r="AH37" s="240">
        <f t="shared" si="14"/>
        <v>1.5840158251984041E-4</v>
      </c>
    </row>
    <row r="38" spans="2:34">
      <c r="B38" s="218">
        <v>170</v>
      </c>
      <c r="C38" s="220" t="s">
        <v>16</v>
      </c>
      <c r="D38" s="224">
        <f t="shared" si="12"/>
        <v>0.86667914771615995</v>
      </c>
      <c r="E38" s="190">
        <f t="shared" si="12"/>
        <v>0.74092869127410066</v>
      </c>
      <c r="F38" s="190">
        <f t="shared" si="12"/>
        <v>0.75059750754075083</v>
      </c>
      <c r="G38" s="190">
        <f t="shared" si="12"/>
        <v>0.69357140113060489</v>
      </c>
      <c r="H38" s="190">
        <f t="shared" si="12"/>
        <v>0.63095644407140516</v>
      </c>
      <c r="I38" s="190">
        <f t="shared" si="12"/>
        <v>0.68318950529499489</v>
      </c>
      <c r="J38" s="190">
        <f t="shared" si="12"/>
        <v>0.55688145751198637</v>
      </c>
      <c r="K38" s="190">
        <f t="shared" si="12"/>
        <v>0.68057923086439476</v>
      </c>
      <c r="L38" s="190">
        <f t="shared" si="12"/>
        <v>0.72410461800053072</v>
      </c>
      <c r="M38" s="190">
        <f t="shared" si="12"/>
        <v>0.563145370781307</v>
      </c>
      <c r="N38" s="190">
        <f t="shared" si="12"/>
        <v>0.43091866051274447</v>
      </c>
      <c r="O38" s="190">
        <f t="shared" si="12"/>
        <v>0.68057923086439476</v>
      </c>
      <c r="P38" s="190">
        <f t="shared" si="12"/>
        <v>0.72410461800053072</v>
      </c>
      <c r="Q38" s="230">
        <f t="shared" si="12"/>
        <v>0.33364222204581773</v>
      </c>
      <c r="R38" s="230">
        <f t="shared" si="12"/>
        <v>0.23353003208247278</v>
      </c>
      <c r="S38" s="230">
        <f t="shared" si="12"/>
        <v>0.13732264272017847</v>
      </c>
      <c r="T38" s="230">
        <f t="shared" ref="T38:AI53" si="15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0.11538709681028382</v>
      </c>
      <c r="U38" s="230">
        <f t="shared" si="15"/>
        <v>0.15009568690318842</v>
      </c>
      <c r="V38" s="230">
        <f t="shared" si="15"/>
        <v>7.8554094529832641E-2</v>
      </c>
      <c r="W38" s="230">
        <f t="shared" si="15"/>
        <v>8.3332148838070663E-2</v>
      </c>
      <c r="X38" s="230">
        <f t="shared" si="15"/>
        <v>4.7709966674112203E-2</v>
      </c>
      <c r="Y38" s="235">
        <f t="shared" si="15"/>
        <v>0.15912348891076739</v>
      </c>
      <c r="Z38" s="235">
        <f t="shared" si="15"/>
        <v>9.0248924503030625E-2</v>
      </c>
      <c r="AA38" s="235">
        <f t="shared" si="15"/>
        <v>6.8186170944030344E-2</v>
      </c>
      <c r="AB38" s="235">
        <f t="shared" si="15"/>
        <v>2.2599405410012596E-2</v>
      </c>
      <c r="AC38" s="235">
        <f t="shared" si="15"/>
        <v>1.2281479513833958E-2</v>
      </c>
      <c r="AD38" s="240">
        <f t="shared" si="15"/>
        <v>4.2698399690225541E-2</v>
      </c>
      <c r="AE38" s="240">
        <f t="shared" si="15"/>
        <v>9.0349038554144112E-2</v>
      </c>
      <c r="AF38" s="240">
        <f t="shared" si="15"/>
        <v>0.1796453000603741</v>
      </c>
      <c r="AG38" s="240">
        <f t="shared" si="15"/>
        <v>8.1794884631061257E-2</v>
      </c>
      <c r="AH38" s="240">
        <f t="shared" si="15"/>
        <v>2.4803918231758315E-4</v>
      </c>
    </row>
    <row r="39" spans="2:34">
      <c r="B39" s="218">
        <v>180</v>
      </c>
      <c r="C39" s="220" t="s">
        <v>16</v>
      </c>
      <c r="D39" s="224">
        <f t="shared" si="12"/>
        <v>0.9189963451622114</v>
      </c>
      <c r="E39" s="190">
        <f t="shared" si="12"/>
        <v>0.81631668485707332</v>
      </c>
      <c r="F39" s="190">
        <f t="shared" si="12"/>
        <v>0.82728435032116487</v>
      </c>
      <c r="G39" s="190">
        <f t="shared" si="12"/>
        <v>0.78004988961734123</v>
      </c>
      <c r="H39" s="190">
        <f t="shared" si="12"/>
        <v>0.71456440925923448</v>
      </c>
      <c r="I39" s="190">
        <f t="shared" si="12"/>
        <v>0.76655306385032085</v>
      </c>
      <c r="J39" s="190">
        <f t="shared" si="12"/>
        <v>0.63633163179246333</v>
      </c>
      <c r="K39" s="190">
        <f t="shared" si="12"/>
        <v>0.76983301318788622</v>
      </c>
      <c r="L39" s="190">
        <f t="shared" si="12"/>
        <v>0.80619267615036971</v>
      </c>
      <c r="M39" s="190">
        <f t="shared" si="12"/>
        <v>0.65076085062133326</v>
      </c>
      <c r="N39" s="190">
        <f t="shared" si="12"/>
        <v>0.48146719883211964</v>
      </c>
      <c r="O39" s="190">
        <f t="shared" si="12"/>
        <v>0.76983301318788622</v>
      </c>
      <c r="P39" s="190">
        <f t="shared" si="12"/>
        <v>0.80619267615036971</v>
      </c>
      <c r="Q39" s="230">
        <f t="shared" si="12"/>
        <v>0.38374999603821108</v>
      </c>
      <c r="R39" s="230">
        <f t="shared" si="12"/>
        <v>0.27006794641441301</v>
      </c>
      <c r="S39" s="230">
        <f t="shared" si="12"/>
        <v>0.15770408867943508</v>
      </c>
      <c r="T39" s="230">
        <f t="shared" si="15"/>
        <v>0.13361616594399672</v>
      </c>
      <c r="U39" s="230">
        <f t="shared" si="15"/>
        <v>0.17163350412218931</v>
      </c>
      <c r="V39" s="230">
        <f t="shared" si="15"/>
        <v>9.06265525608555E-2</v>
      </c>
      <c r="W39" s="230">
        <f t="shared" si="15"/>
        <v>9.4813887416339226E-2</v>
      </c>
      <c r="X39" s="230">
        <f t="shared" si="15"/>
        <v>5.6155076440060674E-2</v>
      </c>
      <c r="Y39" s="235">
        <f t="shared" si="15"/>
        <v>0.17902088718830197</v>
      </c>
      <c r="Z39" s="235">
        <f t="shared" si="15"/>
        <v>0.10401030276499829</v>
      </c>
      <c r="AA39" s="235">
        <f t="shared" si="15"/>
        <v>7.8720152545719665E-2</v>
      </c>
      <c r="AB39" s="235">
        <f t="shared" si="15"/>
        <v>2.653145394985601E-2</v>
      </c>
      <c r="AC39" s="235">
        <f t="shared" si="15"/>
        <v>1.4827194616409077E-2</v>
      </c>
      <c r="AD39" s="240">
        <f t="shared" si="15"/>
        <v>5.0010712200124541E-2</v>
      </c>
      <c r="AE39" s="240">
        <f t="shared" si="15"/>
        <v>0.10931505120890622</v>
      </c>
      <c r="AF39" s="240">
        <f t="shared" si="15"/>
        <v>0.20781731842994347</v>
      </c>
      <c r="AG39" s="240">
        <f t="shared" si="15"/>
        <v>9.4835170972534133E-2</v>
      </c>
      <c r="AH39" s="240">
        <f t="shared" si="15"/>
        <v>3.7006044649473546E-4</v>
      </c>
    </row>
    <row r="40" spans="2:34">
      <c r="B40" s="218">
        <v>190</v>
      </c>
      <c r="C40" s="220" t="s">
        <v>16</v>
      </c>
      <c r="D40" s="224">
        <f t="shared" si="12"/>
        <v>0.95267595283827355</v>
      </c>
      <c r="E40" s="190">
        <f t="shared" si="12"/>
        <v>0.87358341841872533</v>
      </c>
      <c r="F40" s="190">
        <f t="shared" si="12"/>
        <v>0.88432027796150581</v>
      </c>
      <c r="G40" s="190">
        <f t="shared" si="12"/>
        <v>0.84729374899769405</v>
      </c>
      <c r="H40" s="190">
        <f t="shared" si="12"/>
        <v>0.78436075362589042</v>
      </c>
      <c r="I40" s="190">
        <f t="shared" si="12"/>
        <v>0.83283329689995433</v>
      </c>
      <c r="J40" s="190">
        <f t="shared" si="12"/>
        <v>0.70657751079636621</v>
      </c>
      <c r="K40" s="190">
        <f t="shared" si="12"/>
        <v>0.83971315661379875</v>
      </c>
      <c r="L40" s="190">
        <f t="shared" si="12"/>
        <v>0.86841460430068584</v>
      </c>
      <c r="M40" s="190">
        <f t="shared" si="12"/>
        <v>0.72699062297382377</v>
      </c>
      <c r="N40" s="190">
        <f t="shared" si="12"/>
        <v>0.52955734705198021</v>
      </c>
      <c r="O40" s="190">
        <f t="shared" si="12"/>
        <v>0.83971315661379875</v>
      </c>
      <c r="P40" s="190">
        <f t="shared" si="12"/>
        <v>0.86841460430068584</v>
      </c>
      <c r="Q40" s="230">
        <f t="shared" si="12"/>
        <v>0.43293815913840172</v>
      </c>
      <c r="R40" s="230">
        <f t="shared" si="12"/>
        <v>0.30691731009229023</v>
      </c>
      <c r="S40" s="230">
        <f t="shared" si="12"/>
        <v>0.17852728041915339</v>
      </c>
      <c r="T40" s="230">
        <f t="shared" si="15"/>
        <v>0.15240008429469315</v>
      </c>
      <c r="U40" s="230">
        <f t="shared" si="15"/>
        <v>0.19354003147606527</v>
      </c>
      <c r="V40" s="230">
        <f t="shared" si="15"/>
        <v>0.1030843440954322</v>
      </c>
      <c r="W40" s="230">
        <f t="shared" si="15"/>
        <v>0.10652832136595809</v>
      </c>
      <c r="X40" s="230">
        <f t="shared" si="15"/>
        <v>6.5036677802598253E-2</v>
      </c>
      <c r="Y40" s="235">
        <f t="shared" si="15"/>
        <v>0.19902710953650282</v>
      </c>
      <c r="Z40" s="235">
        <f t="shared" si="15"/>
        <v>0.11818381376391096</v>
      </c>
      <c r="AA40" s="235">
        <f t="shared" si="15"/>
        <v>8.9605712252220235E-2</v>
      </c>
      <c r="AB40" s="235">
        <f t="shared" si="15"/>
        <v>3.0660653466907384E-2</v>
      </c>
      <c r="AC40" s="235">
        <f t="shared" si="15"/>
        <v>1.7569311569364476E-2</v>
      </c>
      <c r="AD40" s="240">
        <f t="shared" si="15"/>
        <v>5.767196343551928E-2</v>
      </c>
      <c r="AE40" s="240">
        <f t="shared" si="15"/>
        <v>0.12954610800429378</v>
      </c>
      <c r="AF40" s="240">
        <f t="shared" si="15"/>
        <v>0.23653720726650426</v>
      </c>
      <c r="AG40" s="240">
        <f t="shared" si="15"/>
        <v>0.10833941041779792</v>
      </c>
      <c r="AH40" s="240">
        <f t="shared" si="15"/>
        <v>5.3002657128370378E-4</v>
      </c>
    </row>
    <row r="41" spans="2:34">
      <c r="B41" s="218">
        <v>200</v>
      </c>
      <c r="C41" s="220" t="s">
        <v>16</v>
      </c>
      <c r="D41" s="224">
        <f t="shared" si="12"/>
        <v>0.97329009377809395</v>
      </c>
      <c r="E41" s="190">
        <f t="shared" si="12"/>
        <v>0.91526723178009428</v>
      </c>
      <c r="F41" s="190">
        <f t="shared" si="12"/>
        <v>0.92478965259419055</v>
      </c>
      <c r="G41" s="190">
        <f t="shared" si="12"/>
        <v>0.89709359281385892</v>
      </c>
      <c r="H41" s="190">
        <f t="shared" si="12"/>
        <v>0.84048967419867326</v>
      </c>
      <c r="I41" s="190">
        <f t="shared" si="12"/>
        <v>0.88331972483509391</v>
      </c>
      <c r="J41" s="190">
        <f t="shared" si="12"/>
        <v>0.76685555877634726</v>
      </c>
      <c r="K41" s="190">
        <f t="shared" si="12"/>
        <v>0.89174249419000395</v>
      </c>
      <c r="L41" s="190">
        <f t="shared" si="12"/>
        <v>0.91333430379587077</v>
      </c>
      <c r="M41" s="190">
        <f t="shared" si="12"/>
        <v>0.79085824569155061</v>
      </c>
      <c r="N41" s="190">
        <f t="shared" ref="N41:AC60" si="16">IF((N$2-(SQRT((N$9/N$15)^2+4*N$16*N$14))*$B41) &lt; 0, 0.5*EXP(((N$9/N$15)*N$2)/(2*N$14))*(EXP(-(N$2*(SQRT((N$9/N$15)^2+4*N$16*N$14)))/(2*N$14))*(2-ERFC(-(N$2-(SQRT((N$9/N$15)^2+4*N$16*N$14))*$B41)/(2*SQRT(N$14*$B41))))),0.5*EXP(((N$9/N$15)*N$2)/(2*N$14))*(EXP(-(N$2*(SQRT((N$9/N$15)^2+4*N$16*N$14)))/(2*N$14))*ERFC((N$2-(SQRT((N$9/N$15)^2+4*N$16*N$14))*$B41)/(2*SQRT(N$14*$B41)))))</f>
        <v>0.57481477592931052</v>
      </c>
      <c r="O41" s="190">
        <f t="shared" si="16"/>
        <v>0.89174249419000395</v>
      </c>
      <c r="P41" s="190">
        <f t="shared" si="16"/>
        <v>0.91333430379587077</v>
      </c>
      <c r="Q41" s="230">
        <f t="shared" si="16"/>
        <v>0.48055161047813177</v>
      </c>
      <c r="R41" s="230">
        <f t="shared" si="16"/>
        <v>0.34366158458815343</v>
      </c>
      <c r="S41" s="230">
        <f t="shared" si="16"/>
        <v>0.19963556266106658</v>
      </c>
      <c r="T41" s="230">
        <f t="shared" si="16"/>
        <v>0.17159120037162448</v>
      </c>
      <c r="U41" s="230">
        <f t="shared" si="16"/>
        <v>0.21565458365493992</v>
      </c>
      <c r="V41" s="230">
        <f t="shared" si="16"/>
        <v>0.11584403876407394</v>
      </c>
      <c r="W41" s="230">
        <f t="shared" si="16"/>
        <v>0.11840851413350623</v>
      </c>
      <c r="X41" s="230">
        <f t="shared" si="16"/>
        <v>7.4291462551145437E-2</v>
      </c>
      <c r="Y41" s="235">
        <f t="shared" si="16"/>
        <v>0.21903146832975989</v>
      </c>
      <c r="Z41" s="235">
        <f t="shared" si="16"/>
        <v>0.13267242965415371</v>
      </c>
      <c r="AA41" s="235">
        <f t="shared" si="16"/>
        <v>0.10077134655304719</v>
      </c>
      <c r="AB41" s="235">
        <f t="shared" si="16"/>
        <v>3.4958832705822229E-2</v>
      </c>
      <c r="AC41" s="235">
        <f t="shared" si="16"/>
        <v>2.0489270590755115E-2</v>
      </c>
      <c r="AD41" s="240">
        <f t="shared" si="15"/>
        <v>6.5629590351042433E-2</v>
      </c>
      <c r="AE41" s="240">
        <f t="shared" si="15"/>
        <v>0.15083050705153989</v>
      </c>
      <c r="AF41" s="240">
        <f t="shared" si="15"/>
        <v>0.26552893863114779</v>
      </c>
      <c r="AG41" s="240">
        <f t="shared" si="15"/>
        <v>0.12221148193432328</v>
      </c>
      <c r="AH41" s="240">
        <f t="shared" si="15"/>
        <v>7.3320210390576124E-4</v>
      </c>
    </row>
    <row r="42" spans="2:34">
      <c r="B42" s="218">
        <v>210</v>
      </c>
      <c r="C42" s="220" t="s">
        <v>16</v>
      </c>
      <c r="D42" s="224">
        <f t="shared" ref="D42:P61" si="17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0.98537616524726201</v>
      </c>
      <c r="E42" s="190">
        <f t="shared" si="17"/>
        <v>0.94452556748984473</v>
      </c>
      <c r="F42" s="190">
        <f t="shared" si="17"/>
        <v>0.95237542633163486</v>
      </c>
      <c r="G42" s="190">
        <f t="shared" si="17"/>
        <v>0.93247431967177619</v>
      </c>
      <c r="H42" s="190">
        <f t="shared" si="17"/>
        <v>0.88421471402467267</v>
      </c>
      <c r="I42" s="190">
        <f t="shared" si="17"/>
        <v>0.92039779670997024</v>
      </c>
      <c r="J42" s="190">
        <f t="shared" si="17"/>
        <v>0.81728226019392824</v>
      </c>
      <c r="K42" s="190">
        <f t="shared" si="17"/>
        <v>0.92885706466109386</v>
      </c>
      <c r="L42" s="190">
        <f t="shared" si="17"/>
        <v>0.94444381543431533</v>
      </c>
      <c r="M42" s="190">
        <f t="shared" si="17"/>
        <v>0.84267764777755461</v>
      </c>
      <c r="N42" s="190">
        <f t="shared" si="17"/>
        <v>0.61701915941181662</v>
      </c>
      <c r="O42" s="190">
        <f t="shared" si="17"/>
        <v>0.92885706466109386</v>
      </c>
      <c r="P42" s="190">
        <f t="shared" si="17"/>
        <v>0.94444381543431533</v>
      </c>
      <c r="Q42" s="230">
        <f t="shared" si="16"/>
        <v>0.5260988959809263</v>
      </c>
      <c r="R42" s="230">
        <f t="shared" si="16"/>
        <v>0.37995331197599752</v>
      </c>
      <c r="S42" s="230">
        <f t="shared" si="16"/>
        <v>0.22089312716020898</v>
      </c>
      <c r="T42" s="230">
        <f t="shared" si="16"/>
        <v>0.19105970190363417</v>
      </c>
      <c r="U42" s="230">
        <f t="shared" si="16"/>
        <v>0.23783993853559368</v>
      </c>
      <c r="V42" s="230">
        <f t="shared" si="16"/>
        <v>0.12883214790210717</v>
      </c>
      <c r="W42" s="230">
        <f t="shared" si="16"/>
        <v>0.13039725091209681</v>
      </c>
      <c r="X42" s="230">
        <f t="shared" si="16"/>
        <v>8.3861136271702941E-2</v>
      </c>
      <c r="Y42" s="235">
        <f t="shared" si="16"/>
        <v>0.23894275514670776</v>
      </c>
      <c r="Z42" s="235">
        <f t="shared" si="16"/>
        <v>0.1473910495806264</v>
      </c>
      <c r="AA42" s="235">
        <f t="shared" si="16"/>
        <v>0.11215401768218673</v>
      </c>
      <c r="AB42" s="235">
        <f t="shared" si="16"/>
        <v>3.940024884653065E-2</v>
      </c>
      <c r="AC42" s="235">
        <f t="shared" si="16"/>
        <v>2.3568905506025972E-2</v>
      </c>
      <c r="AD42" s="240">
        <f t="shared" si="15"/>
        <v>7.3835729736156389E-2</v>
      </c>
      <c r="AE42" s="240">
        <f t="shared" si="15"/>
        <v>0.17296403153293677</v>
      </c>
      <c r="AF42" s="240">
        <f t="shared" si="15"/>
        <v>0.29455478373972033</v>
      </c>
      <c r="AG42" s="240">
        <f t="shared" si="15"/>
        <v>0.1363658831619676</v>
      </c>
      <c r="AH42" s="240">
        <f t="shared" si="15"/>
        <v>9.8442274055099421E-4</v>
      </c>
    </row>
    <row r="43" spans="2:34">
      <c r="B43" s="218">
        <v>220</v>
      </c>
      <c r="C43" s="220" t="s">
        <v>16</v>
      </c>
      <c r="D43" s="224">
        <f t="shared" si="17"/>
        <v>0.99220533815646939</v>
      </c>
      <c r="E43" s="190">
        <f t="shared" si="17"/>
        <v>0.96443186767612787</v>
      </c>
      <c r="F43" s="190">
        <f t="shared" si="17"/>
        <v>0.97054279369682528</v>
      </c>
      <c r="G43" s="190">
        <f t="shared" si="17"/>
        <v>0.95673055726986944</v>
      </c>
      <c r="H43" s="190">
        <f t="shared" si="17"/>
        <v>0.91736085984041071</v>
      </c>
      <c r="I43" s="190">
        <f t="shared" si="17"/>
        <v>0.94678895619827641</v>
      </c>
      <c r="J43" s="190">
        <f t="shared" si="17"/>
        <v>0.85855917835473072</v>
      </c>
      <c r="K43" s="190">
        <f t="shared" si="17"/>
        <v>0.95437645114657843</v>
      </c>
      <c r="L43" s="190">
        <f t="shared" si="17"/>
        <v>0.96523440557454787</v>
      </c>
      <c r="M43" s="190">
        <f t="shared" si="17"/>
        <v>0.88358017843860415</v>
      </c>
      <c r="N43" s="190">
        <f t="shared" si="17"/>
        <v>0.65607279793485662</v>
      </c>
      <c r="O43" s="190">
        <f t="shared" si="17"/>
        <v>0.95437645114657843</v>
      </c>
      <c r="P43" s="190">
        <f t="shared" si="17"/>
        <v>0.96523440557454787</v>
      </c>
      <c r="Q43" s="230">
        <f t="shared" si="16"/>
        <v>0.56923354595481002</v>
      </c>
      <c r="R43" s="230">
        <f t="shared" si="16"/>
        <v>0.41550955965756159</v>
      </c>
      <c r="S43" s="230">
        <f t="shared" si="16"/>
        <v>0.24218379190858236</v>
      </c>
      <c r="T43" s="230">
        <f t="shared" si="16"/>
        <v>0.21069178511231276</v>
      </c>
      <c r="U43" s="230">
        <f t="shared" si="16"/>
        <v>0.25997992996626862</v>
      </c>
      <c r="V43" s="230">
        <f t="shared" si="16"/>
        <v>0.14198441052060073</v>
      </c>
      <c r="W43" s="230">
        <f t="shared" si="16"/>
        <v>0.14244598653755836</v>
      </c>
      <c r="X43" s="230">
        <f t="shared" si="16"/>
        <v>9.3692664864845787E-2</v>
      </c>
      <c r="Y43" s="235">
        <f t="shared" si="16"/>
        <v>0.25868641947470228</v>
      </c>
      <c r="Z43" s="235">
        <f t="shared" si="16"/>
        <v>0.16226526228126992</v>
      </c>
      <c r="AA43" s="235">
        <f t="shared" si="16"/>
        <v>0.1236984059872325</v>
      </c>
      <c r="AB43" s="235">
        <f t="shared" si="16"/>
        <v>4.396160180571862E-2</v>
      </c>
      <c r="AC43" s="235">
        <f t="shared" si="16"/>
        <v>2.6790777321937798E-2</v>
      </c>
      <c r="AD43" s="240">
        <f t="shared" si="15"/>
        <v>8.224721269735652E-2</v>
      </c>
      <c r="AE43" s="240">
        <f t="shared" si="15"/>
        <v>0.19575479177470384</v>
      </c>
      <c r="AF43" s="240">
        <f t="shared" si="15"/>
        <v>0.32341313550162298</v>
      </c>
      <c r="AG43" s="240">
        <f t="shared" si="15"/>
        <v>0.15072715112326751</v>
      </c>
      <c r="AH43" s="240">
        <f t="shared" si="15"/>
        <v>1.2880043094786189E-3</v>
      </c>
    </row>
    <row r="44" spans="2:34">
      <c r="B44" s="218">
        <v>230</v>
      </c>
      <c r="C44" s="220" t="s">
        <v>16</v>
      </c>
      <c r="D44" s="224">
        <f t="shared" si="17"/>
        <v>0.99594286137133459</v>
      </c>
      <c r="E44" s="190">
        <f t="shared" si="17"/>
        <v>0.97761532178730559</v>
      </c>
      <c r="F44" s="190">
        <f t="shared" si="17"/>
        <v>0.98215656939031826</v>
      </c>
      <c r="G44" s="190">
        <f t="shared" si="17"/>
        <v>0.97285534294132814</v>
      </c>
      <c r="H44" s="190">
        <f t="shared" si="17"/>
        <v>0.94190269330131027</v>
      </c>
      <c r="I44" s="190">
        <f t="shared" si="17"/>
        <v>0.96507194732420498</v>
      </c>
      <c r="J44" s="190">
        <f t="shared" si="17"/>
        <v>0.89171818805720915</v>
      </c>
      <c r="K44" s="190">
        <f t="shared" si="17"/>
        <v>0.97137405987203995</v>
      </c>
      <c r="L44" s="190">
        <f t="shared" si="17"/>
        <v>0.97870708409490326</v>
      </c>
      <c r="M44" s="190">
        <f t="shared" si="17"/>
        <v>0.91510691946564315</v>
      </c>
      <c r="N44" s="190">
        <f t="shared" si="17"/>
        <v>0.6919725849190026</v>
      </c>
      <c r="O44" s="190">
        <f t="shared" si="17"/>
        <v>0.97137405987203995</v>
      </c>
      <c r="P44" s="190">
        <f t="shared" si="17"/>
        <v>0.97870708409490326</v>
      </c>
      <c r="Q44" s="230">
        <f t="shared" si="16"/>
        <v>0.60973276499949591</v>
      </c>
      <c r="R44" s="230">
        <f t="shared" si="16"/>
        <v>0.45010578529843687</v>
      </c>
      <c r="S44" s="230">
        <f t="shared" si="16"/>
        <v>0.26340892327394105</v>
      </c>
      <c r="T44" s="230">
        <f t="shared" si="16"/>
        <v>0.23038895336500395</v>
      </c>
      <c r="U44" s="230">
        <f t="shared" si="16"/>
        <v>0.28197708921457754</v>
      </c>
      <c r="V44" s="230">
        <f t="shared" si="16"/>
        <v>0.15524491831156226</v>
      </c>
      <c r="W44" s="230">
        <f t="shared" si="16"/>
        <v>0.15451364072148177</v>
      </c>
      <c r="X44" s="230">
        <f t="shared" si="16"/>
        <v>0.10373812987670178</v>
      </c>
      <c r="Y44" s="235">
        <f t="shared" si="16"/>
        <v>0.27820201083195506</v>
      </c>
      <c r="Z44" s="235">
        <f t="shared" si="16"/>
        <v>0.17723105619108367</v>
      </c>
      <c r="AA44" s="235">
        <f t="shared" si="16"/>
        <v>0.13535635766050552</v>
      </c>
      <c r="AB44" s="235">
        <f t="shared" si="16"/>
        <v>4.8621995997806255E-2</v>
      </c>
      <c r="AC44" s="235">
        <f t="shared" si="16"/>
        <v>3.013841284674118E-2</v>
      </c>
      <c r="AD44" s="240">
        <f t="shared" si="15"/>
        <v>9.0825387142194139E-2</v>
      </c>
      <c r="AE44" s="240">
        <f t="shared" si="15"/>
        <v>0.21902508872774751</v>
      </c>
      <c r="AF44" s="240">
        <f t="shared" si="15"/>
        <v>0.35193554085806866</v>
      </c>
      <c r="AG44" s="240">
        <f t="shared" si="15"/>
        <v>0.1652290735635053</v>
      </c>
      <c r="AH44" s="240">
        <f t="shared" si="15"/>
        <v>1.6476878590734325E-3</v>
      </c>
    </row>
    <row r="45" spans="2:34">
      <c r="B45" s="218">
        <v>240</v>
      </c>
      <c r="C45" s="220" t="s">
        <v>16</v>
      </c>
      <c r="D45" s="224">
        <f t="shared" si="17"/>
        <v>0.99793230363828078</v>
      </c>
      <c r="E45" s="190">
        <f t="shared" si="17"/>
        <v>0.98614415844708003</v>
      </c>
      <c r="F45" s="190">
        <f t="shared" si="17"/>
        <v>0.98939107547056337</v>
      </c>
      <c r="G45" s="190">
        <f t="shared" si="17"/>
        <v>0.98329092541942353</v>
      </c>
      <c r="H45" s="190">
        <f t="shared" si="17"/>
        <v>0.95970556288728337</v>
      </c>
      <c r="I45" s="190">
        <f t="shared" si="17"/>
        <v>0.97744320697307552</v>
      </c>
      <c r="J45" s="190">
        <f t="shared" si="17"/>
        <v>0.91792486373966897</v>
      </c>
      <c r="K45" s="190">
        <f t="shared" si="17"/>
        <v>0.98238663060939913</v>
      </c>
      <c r="L45" s="190">
        <f t="shared" si="17"/>
        <v>0.98720657161295189</v>
      </c>
      <c r="M45" s="190">
        <f t="shared" si="17"/>
        <v>0.93890987963721029</v>
      </c>
      <c r="N45" s="190">
        <f t="shared" si="17"/>
        <v>0.7247859871604927</v>
      </c>
      <c r="O45" s="190">
        <f t="shared" si="17"/>
        <v>0.98238663060939913</v>
      </c>
      <c r="P45" s="190">
        <f t="shared" si="17"/>
        <v>0.98720657161295189</v>
      </c>
      <c r="Q45" s="230">
        <f t="shared" si="16"/>
        <v>0.64747594804162856</v>
      </c>
      <c r="R45" s="230">
        <f t="shared" si="16"/>
        <v>0.48356903848092075</v>
      </c>
      <c r="S45" s="230">
        <f t="shared" si="16"/>
        <v>0.28448544290877731</v>
      </c>
      <c r="T45" s="230">
        <f t="shared" si="16"/>
        <v>0.2500664931723246</v>
      </c>
      <c r="U45" s="230">
        <f t="shared" si="16"/>
        <v>0.30375035178331072</v>
      </c>
      <c r="V45" s="230">
        <f t="shared" si="16"/>
        <v>0.16856521406126804</v>
      </c>
      <c r="W45" s="230">
        <f t="shared" si="16"/>
        <v>0.16656541218695331</v>
      </c>
      <c r="X45" s="230">
        <f t="shared" si="16"/>
        <v>0.11395453682494526</v>
      </c>
      <c r="Y45" s="235">
        <f t="shared" si="16"/>
        <v>0.29744098267827201</v>
      </c>
      <c r="Z45" s="235">
        <f t="shared" si="16"/>
        <v>0.19223291898425088</v>
      </c>
      <c r="AA45" s="235">
        <f t="shared" si="16"/>
        <v>0.1470860728188664</v>
      </c>
      <c r="AB45" s="235">
        <f t="shared" si="16"/>
        <v>5.3362763151209802E-2</v>
      </c>
      <c r="AC45" s="235">
        <f t="shared" si="16"/>
        <v>3.3596410916262642E-2</v>
      </c>
      <c r="AD45" s="240">
        <f t="shared" si="15"/>
        <v>9.9535820676699763E-2</v>
      </c>
      <c r="AE45" s="240">
        <f t="shared" si="15"/>
        <v>0.2426132439108708</v>
      </c>
      <c r="AF45" s="240">
        <f t="shared" si="15"/>
        <v>0.3799833533931869</v>
      </c>
      <c r="AG45" s="240">
        <f t="shared" si="15"/>
        <v>0.17981427380796397</v>
      </c>
      <c r="AH45" s="240">
        <f t="shared" si="15"/>
        <v>2.066615603957378E-3</v>
      </c>
    </row>
    <row r="46" spans="2:34">
      <c r="B46" s="218">
        <v>250</v>
      </c>
      <c r="C46" s="220" t="s">
        <v>16</v>
      </c>
      <c r="D46" s="224">
        <f t="shared" si="17"/>
        <v>0.99896581117292116</v>
      </c>
      <c r="E46" s="190">
        <f t="shared" si="17"/>
        <v>0.99154977048628423</v>
      </c>
      <c r="F46" s="190">
        <f t="shared" si="17"/>
        <v>0.99379663603842361</v>
      </c>
      <c r="G46" s="190">
        <f t="shared" si="17"/>
        <v>0.9898878850679812</v>
      </c>
      <c r="H46" s="190">
        <f t="shared" si="17"/>
        <v>0.97239079172590981</v>
      </c>
      <c r="I46" s="190">
        <f t="shared" si="17"/>
        <v>0.98564364397901294</v>
      </c>
      <c r="J46" s="190">
        <f t="shared" si="17"/>
        <v>0.93834397936770852</v>
      </c>
      <c r="K46" s="190">
        <f t="shared" si="17"/>
        <v>0.98935081461386776</v>
      </c>
      <c r="L46" s="190">
        <f t="shared" si="17"/>
        <v>0.99244420621381046</v>
      </c>
      <c r="M46" s="190">
        <f t="shared" si="17"/>
        <v>0.95655940771012071</v>
      </c>
      <c r="N46" s="190">
        <f t="shared" si="17"/>
        <v>0.75463108807837842</v>
      </c>
      <c r="O46" s="190">
        <f t="shared" si="17"/>
        <v>0.98935081461386776</v>
      </c>
      <c r="P46" s="190">
        <f t="shared" si="17"/>
        <v>0.99244420621381046</v>
      </c>
      <c r="Q46" s="230">
        <f t="shared" si="16"/>
        <v>0.682424503530766</v>
      </c>
      <c r="R46" s="230">
        <f t="shared" si="16"/>
        <v>0.51577110069930798</v>
      </c>
      <c r="S46" s="230">
        <f t="shared" si="16"/>
        <v>0.3053439565924066</v>
      </c>
      <c r="T46" s="230">
        <f t="shared" si="16"/>
        <v>0.26965206597796837</v>
      </c>
      <c r="U46" s="230">
        <f t="shared" si="16"/>
        <v>0.32523293219336968</v>
      </c>
      <c r="V46" s="230">
        <f t="shared" si="16"/>
        <v>0.18190387176547554</v>
      </c>
      <c r="W46" s="230">
        <f t="shared" si="16"/>
        <v>0.17857258019741756</v>
      </c>
      <c r="X46" s="230">
        <f t="shared" si="16"/>
        <v>0.12430358685834518</v>
      </c>
      <c r="Y46" s="235">
        <f t="shared" si="16"/>
        <v>0.31636479135275913</v>
      </c>
      <c r="Z46" s="235">
        <f t="shared" si="16"/>
        <v>0.20722333014094235</v>
      </c>
      <c r="AA46" s="235">
        <f t="shared" si="16"/>
        <v>0.158851269986934</v>
      </c>
      <c r="AB46" s="235">
        <f t="shared" si="16"/>
        <v>5.8167352883285672E-2</v>
      </c>
      <c r="AC46" s="235">
        <f t="shared" si="16"/>
        <v>3.7150499951191129E-2</v>
      </c>
      <c r="AD46" s="240">
        <f t="shared" si="15"/>
        <v>0.10834805178368584</v>
      </c>
      <c r="AE46" s="240">
        <f t="shared" si="15"/>
        <v>0.266373971651712</v>
      </c>
      <c r="AF46" s="240">
        <f t="shared" si="15"/>
        <v>0.40744432885862619</v>
      </c>
      <c r="AG46" s="240">
        <f t="shared" si="15"/>
        <v>0.1944326754223169</v>
      </c>
      <c r="AH46" s="240">
        <f t="shared" si="15"/>
        <v>2.5473309198257299E-3</v>
      </c>
    </row>
    <row r="47" spans="2:34">
      <c r="B47" s="218">
        <v>260</v>
      </c>
      <c r="C47" s="220" t="s">
        <v>16</v>
      </c>
      <c r="D47" s="224">
        <f t="shared" si="17"/>
        <v>0.99949133979233717</v>
      </c>
      <c r="E47" s="190">
        <f t="shared" si="17"/>
        <v>0.99491462019502874</v>
      </c>
      <c r="F47" s="190">
        <f t="shared" si="17"/>
        <v>0.99642648979288762</v>
      </c>
      <c r="G47" s="190">
        <f t="shared" si="17"/>
        <v>0.99397293857905034</v>
      </c>
      <c r="H47" s="190">
        <f t="shared" si="17"/>
        <v>0.98128834256692987</v>
      </c>
      <c r="I47" s="190">
        <f t="shared" si="17"/>
        <v>0.99098180955797543</v>
      </c>
      <c r="J47" s="190">
        <f t="shared" si="17"/>
        <v>0.95405586215482052</v>
      </c>
      <c r="K47" s="190">
        <f t="shared" si="17"/>
        <v>0.99366196086340075</v>
      </c>
      <c r="L47" s="190">
        <f t="shared" si="17"/>
        <v>0.99560578499482255</v>
      </c>
      <c r="M47" s="190">
        <f t="shared" si="17"/>
        <v>0.96943992018757641</v>
      </c>
      <c r="N47" s="190">
        <f t="shared" si="17"/>
        <v>0.78166043017813402</v>
      </c>
      <c r="O47" s="190">
        <f t="shared" si="17"/>
        <v>0.99366196086340075</v>
      </c>
      <c r="P47" s="190">
        <f t="shared" si="17"/>
        <v>0.99560578499482255</v>
      </c>
      <c r="Q47" s="230">
        <f t="shared" si="16"/>
        <v>0.71460376805990355</v>
      </c>
      <c r="R47" s="230">
        <f t="shared" si="16"/>
        <v>0.54662192591884851</v>
      </c>
      <c r="S47" s="230">
        <f t="shared" si="16"/>
        <v>0.32592701240314093</v>
      </c>
      <c r="T47" s="230">
        <f t="shared" si="16"/>
        <v>0.28908432064911221</v>
      </c>
      <c r="U47" s="230">
        <f t="shared" si="16"/>
        <v>0.34637039793680646</v>
      </c>
      <c r="V47" s="230">
        <f t="shared" si="16"/>
        <v>0.1952250105567426</v>
      </c>
      <c r="W47" s="230">
        <f t="shared" si="16"/>
        <v>0.19051073203909127</v>
      </c>
      <c r="X47" s="230">
        <f t="shared" si="16"/>
        <v>0.13475116432832013</v>
      </c>
      <c r="Y47" s="235">
        <f t="shared" si="16"/>
        <v>0.33494328393358475</v>
      </c>
      <c r="Z47" s="235">
        <f t="shared" si="16"/>
        <v>0.22216171524459871</v>
      </c>
      <c r="AA47" s="235">
        <f t="shared" si="16"/>
        <v>0.17062109788972601</v>
      </c>
      <c r="AB47" s="235">
        <f t="shared" si="16"/>
        <v>6.3021091519055106E-2</v>
      </c>
      <c r="AC47" s="235">
        <f t="shared" si="16"/>
        <v>4.0787566386104812E-2</v>
      </c>
      <c r="AD47" s="240">
        <f t="shared" si="15"/>
        <v>0.11723513386228313</v>
      </c>
      <c r="AE47" s="240">
        <f t="shared" si="15"/>
        <v>0.29017816756185566</v>
      </c>
      <c r="AF47" s="240">
        <f t="shared" si="15"/>
        <v>0.43422932949526155</v>
      </c>
      <c r="AG47" s="240">
        <f t="shared" si="15"/>
        <v>0.20904112838853139</v>
      </c>
      <c r="AH47" s="240">
        <f t="shared" si="15"/>
        <v>3.0917966052809165E-3</v>
      </c>
    </row>
    <row r="48" spans="2:34">
      <c r="B48" s="218">
        <v>270</v>
      </c>
      <c r="C48" s="220" t="s">
        <v>16</v>
      </c>
      <c r="D48" s="224">
        <f t="shared" si="17"/>
        <v>0.99975355180507963</v>
      </c>
      <c r="E48" s="190">
        <f t="shared" si="17"/>
        <v>0.9969760085338738</v>
      </c>
      <c r="F48" s="190">
        <f t="shared" si="17"/>
        <v>0.99796890433620011</v>
      </c>
      <c r="G48" s="190">
        <f t="shared" si="17"/>
        <v>0.99645672948642083</v>
      </c>
      <c r="H48" s="190">
        <f t="shared" si="17"/>
        <v>0.98744297683327942</v>
      </c>
      <c r="I48" s="190">
        <f t="shared" si="17"/>
        <v>0.99440153141918519</v>
      </c>
      <c r="J48" s="190">
        <f t="shared" si="17"/>
        <v>0.9660128947026575</v>
      </c>
      <c r="K48" s="190">
        <f t="shared" si="17"/>
        <v>0.99628089847588952</v>
      </c>
      <c r="L48" s="190">
        <f t="shared" si="17"/>
        <v>0.99747963818101648</v>
      </c>
      <c r="M48" s="190">
        <f t="shared" si="17"/>
        <v>0.97870895002035763</v>
      </c>
      <c r="N48" s="190">
        <f t="shared" si="17"/>
        <v>0.80604822544585919</v>
      </c>
      <c r="O48" s="190">
        <f t="shared" si="17"/>
        <v>0.99628089847588952</v>
      </c>
      <c r="P48" s="190">
        <f t="shared" si="17"/>
        <v>0.99747963818101648</v>
      </c>
      <c r="Q48" s="230">
        <f t="shared" si="16"/>
        <v>0.74408734662380893</v>
      </c>
      <c r="R48" s="230">
        <f t="shared" si="16"/>
        <v>0.57606358706015381</v>
      </c>
      <c r="S48" s="230">
        <f t="shared" si="16"/>
        <v>0.34618752777411077</v>
      </c>
      <c r="T48" s="230">
        <f t="shared" si="16"/>
        <v>0.30831160036435007</v>
      </c>
      <c r="U48" s="230">
        <f t="shared" si="16"/>
        <v>0.36711894310124171</v>
      </c>
      <c r="V48" s="230">
        <f t="shared" si="16"/>
        <v>0.20849804592362733</v>
      </c>
      <c r="W48" s="230">
        <f t="shared" si="16"/>
        <v>0.20235968208243008</v>
      </c>
      <c r="X48" s="230">
        <f t="shared" si="16"/>
        <v>0.14526713450414053</v>
      </c>
      <c r="Y48" s="235">
        <f t="shared" si="16"/>
        <v>0.35315332048377346</v>
      </c>
      <c r="Z48" s="235">
        <f t="shared" si="16"/>
        <v>0.23701357611798995</v>
      </c>
      <c r="AA48" s="235">
        <f t="shared" si="16"/>
        <v>0.18236871336667659</v>
      </c>
      <c r="AB48" s="235">
        <f t="shared" si="16"/>
        <v>6.7911066803529208E-2</v>
      </c>
      <c r="AC48" s="235">
        <f t="shared" si="16"/>
        <v>4.4495590500047748E-2</v>
      </c>
      <c r="AD48" s="240">
        <f t="shared" si="15"/>
        <v>0.1261733354648607</v>
      </c>
      <c r="AE48" s="240">
        <f t="shared" si="15"/>
        <v>0.31391229744021021</v>
      </c>
      <c r="AF48" s="240">
        <f t="shared" si="15"/>
        <v>0.46026924080508602</v>
      </c>
      <c r="AG48" s="240">
        <f t="shared" si="15"/>
        <v>0.22360253115669518</v>
      </c>
      <c r="AH48" s="240">
        <f t="shared" si="15"/>
        <v>3.7014258028259532E-3</v>
      </c>
    </row>
    <row r="49" spans="2:34">
      <c r="B49" s="218">
        <v>280</v>
      </c>
      <c r="C49" s="220" t="s">
        <v>16</v>
      </c>
      <c r="D49" s="224">
        <f t="shared" si="17"/>
        <v>0.99988219820071755</v>
      </c>
      <c r="E49" s="190">
        <f t="shared" si="17"/>
        <v>0.99822110042881063</v>
      </c>
      <c r="F49" s="190">
        <f t="shared" si="17"/>
        <v>0.99885946584552299</v>
      </c>
      <c r="G49" s="190">
        <f t="shared" si="17"/>
        <v>0.99794259558538123</v>
      </c>
      <c r="H49" s="190">
        <f t="shared" si="17"/>
        <v>0.99164802608672398</v>
      </c>
      <c r="I49" s="190">
        <f t="shared" si="17"/>
        <v>0.99656131726257324</v>
      </c>
      <c r="J49" s="190">
        <f t="shared" si="17"/>
        <v>0.97502373189271752</v>
      </c>
      <c r="K49" s="190">
        <f t="shared" si="17"/>
        <v>0.99784541095860713</v>
      </c>
      <c r="L49" s="190">
        <f t="shared" si="17"/>
        <v>0.99857237120196396</v>
      </c>
      <c r="M49" s="190">
        <f t="shared" si="17"/>
        <v>0.98529645000700361</v>
      </c>
      <c r="N49" s="190">
        <f t="shared" si="17"/>
        <v>0.82798040193187161</v>
      </c>
      <c r="O49" s="190">
        <f t="shared" si="17"/>
        <v>0.99784541095860713</v>
      </c>
      <c r="P49" s="190">
        <f t="shared" si="17"/>
        <v>0.99857237120196396</v>
      </c>
      <c r="Q49" s="230">
        <f t="shared" si="16"/>
        <v>0.77098388705139365</v>
      </c>
      <c r="R49" s="230">
        <f t="shared" si="16"/>
        <v>0.60406482681984985</v>
      </c>
      <c r="S49" s="230">
        <f t="shared" si="16"/>
        <v>0.3660873779938123</v>
      </c>
      <c r="T49" s="230">
        <f t="shared" si="16"/>
        <v>0.32729076658378703</v>
      </c>
      <c r="U49" s="230">
        <f t="shared" si="16"/>
        <v>0.38744386823741184</v>
      </c>
      <c r="V49" s="230">
        <f t="shared" si="16"/>
        <v>0.22169693118549785</v>
      </c>
      <c r="W49" s="230">
        <f t="shared" si="16"/>
        <v>0.2141027342791807</v>
      </c>
      <c r="X49" s="230">
        <f t="shared" si="16"/>
        <v>0.15582488065711775</v>
      </c>
      <c r="Y49" s="235">
        <f t="shared" si="16"/>
        <v>0.37097761677389329</v>
      </c>
      <c r="Z49" s="235">
        <f t="shared" si="16"/>
        <v>0.25174974116933146</v>
      </c>
      <c r="AA49" s="235">
        <f t="shared" si="16"/>
        <v>0.19407126661362456</v>
      </c>
      <c r="AB49" s="235">
        <f t="shared" si="16"/>
        <v>7.2825926799761298E-2</v>
      </c>
      <c r="AC49" s="235">
        <f t="shared" si="16"/>
        <v>4.8263646298310536E-2</v>
      </c>
      <c r="AD49" s="240">
        <f t="shared" si="15"/>
        <v>0.13514189630055398</v>
      </c>
      <c r="AE49" s="240">
        <f t="shared" si="15"/>
        <v>0.33747751779241797</v>
      </c>
      <c r="AF49" s="240">
        <f t="shared" si="15"/>
        <v>0.48551215592648495</v>
      </c>
      <c r="AG49" s="240">
        <f t="shared" si="15"/>
        <v>0.23808510756183596</v>
      </c>
      <c r="AH49" s="240">
        <f t="shared" si="15"/>
        <v>4.3771230157967911E-3</v>
      </c>
    </row>
    <row r="50" spans="2:34">
      <c r="B50" s="218">
        <v>290</v>
      </c>
      <c r="C50" s="220" t="s">
        <v>16</v>
      </c>
      <c r="D50" s="224">
        <f t="shared" si="17"/>
        <v>0.99994437340654019</v>
      </c>
      <c r="E50" s="190">
        <f t="shared" si="17"/>
        <v>0.99896369930380846</v>
      </c>
      <c r="F50" s="190">
        <f t="shared" si="17"/>
        <v>0.9993665180293263</v>
      </c>
      <c r="G50" s="190">
        <f t="shared" si="17"/>
        <v>0.99881868942957397</v>
      </c>
      <c r="H50" s="190">
        <f t="shared" si="17"/>
        <v>0.99448959422999605</v>
      </c>
      <c r="I50" s="190">
        <f t="shared" si="17"/>
        <v>0.99790816501998514</v>
      </c>
      <c r="J50" s="190">
        <f t="shared" si="17"/>
        <v>0.98175532377628938</v>
      </c>
      <c r="K50" s="190">
        <f t="shared" si="17"/>
        <v>0.99876615122121648</v>
      </c>
      <c r="L50" s="190">
        <f t="shared" si="17"/>
        <v>0.99920042686246557</v>
      </c>
      <c r="M50" s="190">
        <f t="shared" si="17"/>
        <v>0.98992643148020876</v>
      </c>
      <c r="N50" s="190">
        <f t="shared" si="17"/>
        <v>0.84764698399081939</v>
      </c>
      <c r="O50" s="190">
        <f t="shared" si="17"/>
        <v>0.99876615122121648</v>
      </c>
      <c r="P50" s="190">
        <f t="shared" si="17"/>
        <v>0.99920042686246557</v>
      </c>
      <c r="Q50" s="230">
        <f t="shared" si="16"/>
        <v>0.79542621033766392</v>
      </c>
      <c r="R50" s="230">
        <f t="shared" si="16"/>
        <v>0.63061624272843364</v>
      </c>
      <c r="S50" s="230">
        <f t="shared" si="16"/>
        <v>0.38559615034726835</v>
      </c>
      <c r="T50" s="230">
        <f t="shared" si="16"/>
        <v>0.34598611582285088</v>
      </c>
      <c r="U50" s="230">
        <f t="shared" si="16"/>
        <v>0.40731825201057503</v>
      </c>
      <c r="V50" s="230">
        <f t="shared" si="16"/>
        <v>0.23479956712007752</v>
      </c>
      <c r="W50" s="230">
        <f t="shared" si="16"/>
        <v>0.2257261717752071</v>
      </c>
      <c r="X50" s="230">
        <f t="shared" si="16"/>
        <v>0.16640082951692614</v>
      </c>
      <c r="Y50" s="235">
        <f t="shared" si="16"/>
        <v>0.388403765993732</v>
      </c>
      <c r="Z50" s="235">
        <f t="shared" si="16"/>
        <v>0.26634566087917849</v>
      </c>
      <c r="AA50" s="235">
        <f t="shared" si="16"/>
        <v>0.20570927238509312</v>
      </c>
      <c r="AB50" s="235">
        <f t="shared" si="16"/>
        <v>7.7755682765005885E-2</v>
      </c>
      <c r="AC50" s="235">
        <f t="shared" si="16"/>
        <v>5.2081792402692388E-2</v>
      </c>
      <c r="AD50" s="240">
        <f t="shared" si="15"/>
        <v>0.14412254265234181</v>
      </c>
      <c r="AE50" s="240">
        <f t="shared" si="15"/>
        <v>0.36078861904748749</v>
      </c>
      <c r="AF50" s="240">
        <f t="shared" si="15"/>
        <v>0.50992084407535199</v>
      </c>
      <c r="AG50" s="240">
        <f t="shared" si="15"/>
        <v>0.25246178163970684</v>
      </c>
      <c r="AH50" s="240">
        <f t="shared" si="15"/>
        <v>5.1193275379943226E-3</v>
      </c>
    </row>
    <row r="51" spans="2:34">
      <c r="B51" s="218">
        <v>300</v>
      </c>
      <c r="C51" s="220" t="s">
        <v>16</v>
      </c>
      <c r="D51" s="224">
        <f t="shared" si="17"/>
        <v>0.99997402098824228</v>
      </c>
      <c r="E51" s="190">
        <f t="shared" si="17"/>
        <v>0.99940161581884523</v>
      </c>
      <c r="F51" s="190">
        <f t="shared" si="17"/>
        <v>0.99965161966430527</v>
      </c>
      <c r="G51" s="190">
        <f t="shared" si="17"/>
        <v>0.99932858638259081</v>
      </c>
      <c r="H51" s="190">
        <f t="shared" si="17"/>
        <v>0.9963909561330514</v>
      </c>
      <c r="I51" s="190">
        <f t="shared" si="17"/>
        <v>0.99873856954998608</v>
      </c>
      <c r="J51" s="190">
        <f t="shared" si="17"/>
        <v>0.98674511305935075</v>
      </c>
      <c r="K51" s="190">
        <f t="shared" si="17"/>
        <v>0.99930080731551529</v>
      </c>
      <c r="L51" s="190">
        <f t="shared" si="17"/>
        <v>0.99955674886926682</v>
      </c>
      <c r="M51" s="190">
        <f t="shared" si="17"/>
        <v>0.99314836202340506</v>
      </c>
      <c r="N51" s="190">
        <f t="shared" si="17"/>
        <v>0.86523704114446642</v>
      </c>
      <c r="O51" s="190">
        <f t="shared" si="17"/>
        <v>0.99930080731551529</v>
      </c>
      <c r="P51" s="190">
        <f t="shared" si="17"/>
        <v>0.99955674886926682</v>
      </c>
      <c r="Q51" s="230">
        <f t="shared" si="16"/>
        <v>0.81756249321671914</v>
      </c>
      <c r="R51" s="230">
        <f t="shared" si="16"/>
        <v>0.65572609495073153</v>
      </c>
      <c r="S51" s="230">
        <f t="shared" si="16"/>
        <v>0.40469005268135133</v>
      </c>
      <c r="T51" s="230">
        <f t="shared" si="16"/>
        <v>0.36436842220754817</v>
      </c>
      <c r="U51" s="230">
        <f t="shared" si="16"/>
        <v>0.42672179171552305</v>
      </c>
      <c r="V51" s="230">
        <f t="shared" si="16"/>
        <v>0.24778731246833599</v>
      </c>
      <c r="W51" s="230">
        <f t="shared" si="16"/>
        <v>0.23721880808504509</v>
      </c>
      <c r="X51" s="230">
        <f t="shared" si="16"/>
        <v>0.17697468081831025</v>
      </c>
      <c r="Y51" s="235">
        <f t="shared" si="16"/>
        <v>0.40542341794170339</v>
      </c>
      <c r="Z51" s="235">
        <f t="shared" si="16"/>
        <v>0.28078080751413881</v>
      </c>
      <c r="AA51" s="235">
        <f t="shared" si="16"/>
        <v>0.21726618466176273</v>
      </c>
      <c r="AB51" s="235">
        <f t="shared" si="16"/>
        <v>8.2691640195099447E-2</v>
      </c>
      <c r="AC51" s="235">
        <f t="shared" si="16"/>
        <v>5.5941060097705546E-2</v>
      </c>
      <c r="AD51" s="240">
        <f t="shared" si="15"/>
        <v>0.15309941536588056</v>
      </c>
      <c r="AE51" s="240">
        <f t="shared" si="15"/>
        <v>0.38377290356779181</v>
      </c>
      <c r="AF51" s="240">
        <f t="shared" si="15"/>
        <v>0.53347050389406103</v>
      </c>
      <c r="AG51" s="240">
        <f t="shared" si="15"/>
        <v>0.26670958312584486</v>
      </c>
      <c r="AH51" s="240">
        <f t="shared" si="15"/>
        <v>5.9280616688666132E-3</v>
      </c>
    </row>
    <row r="52" spans="2:34">
      <c r="B52" s="218">
        <v>310</v>
      </c>
      <c r="C52" s="220" t="s">
        <v>16</v>
      </c>
      <c r="D52" s="224">
        <f t="shared" si="17"/>
        <v>0.99998798794618127</v>
      </c>
      <c r="E52" s="190">
        <f t="shared" si="17"/>
        <v>0.99965724424790936</v>
      </c>
      <c r="F52" s="190">
        <f t="shared" si="17"/>
        <v>0.99981012841612349</v>
      </c>
      <c r="G52" s="190">
        <f t="shared" si="17"/>
        <v>0.99962190726081757</v>
      </c>
      <c r="H52" s="190">
        <f t="shared" si="17"/>
        <v>0.99765198557432655</v>
      </c>
      <c r="I52" s="190">
        <f t="shared" si="17"/>
        <v>0.99924535350801225</v>
      </c>
      <c r="J52" s="190">
        <f t="shared" si="17"/>
        <v>0.99041797667428011</v>
      </c>
      <c r="K52" s="190">
        <f t="shared" si="17"/>
        <v>0.9996075519744263</v>
      </c>
      <c r="L52" s="190">
        <f t="shared" si="17"/>
        <v>0.9997565579581027</v>
      </c>
      <c r="M52" s="190">
        <f t="shared" si="17"/>
        <v>0.99537049503778985</v>
      </c>
      <c r="N52" s="190">
        <f t="shared" si="17"/>
        <v>0.88093379640567526</v>
      </c>
      <c r="O52" s="190">
        <f t="shared" si="17"/>
        <v>0.9996075519744263</v>
      </c>
      <c r="P52" s="190">
        <f t="shared" si="17"/>
        <v>0.9997565579581027</v>
      </c>
      <c r="Q52" s="230">
        <f t="shared" si="16"/>
        <v>0.83754932155981499</v>
      </c>
      <c r="R52" s="230">
        <f t="shared" si="16"/>
        <v>0.67941669566622975</v>
      </c>
      <c r="S52" s="230">
        <f t="shared" si="16"/>
        <v>0.42335095590525823</v>
      </c>
      <c r="T52" s="230">
        <f t="shared" si="16"/>
        <v>0.38241408169675772</v>
      </c>
      <c r="U52" s="230">
        <f t="shared" si="16"/>
        <v>0.44563980204195508</v>
      </c>
      <c r="V52" s="230">
        <f t="shared" si="16"/>
        <v>0.26064451635015662</v>
      </c>
      <c r="W52" s="230">
        <f t="shared" si="16"/>
        <v>0.24857162770212615</v>
      </c>
      <c r="X52" s="230">
        <f t="shared" si="16"/>
        <v>0.18752831378780715</v>
      </c>
      <c r="Y52" s="235">
        <f t="shared" si="16"/>
        <v>0.42203158615532582</v>
      </c>
      <c r="Z52" s="235">
        <f t="shared" si="16"/>
        <v>0.29503814284073682</v>
      </c>
      <c r="AA52" s="235">
        <f t="shared" si="16"/>
        <v>0.22872801789086328</v>
      </c>
      <c r="AB52" s="235">
        <f t="shared" si="16"/>
        <v>8.7626155047059839E-2</v>
      </c>
      <c r="AC52" s="235">
        <f t="shared" si="16"/>
        <v>5.9833325854690922E-2</v>
      </c>
      <c r="AD52" s="240">
        <f t="shared" si="15"/>
        <v>0.16205843660275876</v>
      </c>
      <c r="AE52" s="240">
        <f t="shared" si="15"/>
        <v>0.40636904707622651</v>
      </c>
      <c r="AF52" s="240">
        <f t="shared" si="15"/>
        <v>0.55614678773606341</v>
      </c>
      <c r="AG52" s="240">
        <f t="shared" si="15"/>
        <v>0.28080913843621891</v>
      </c>
      <c r="AH52" s="240">
        <f t="shared" si="15"/>
        <v>6.8029781165625525E-3</v>
      </c>
    </row>
    <row r="53" spans="2:34">
      <c r="B53" s="218">
        <v>320</v>
      </c>
      <c r="C53" s="220" t="s">
        <v>16</v>
      </c>
      <c r="D53" s="224">
        <f t="shared" si="17"/>
        <v>0.99999449624274461</v>
      </c>
      <c r="E53" s="190">
        <f t="shared" si="17"/>
        <v>0.99980510068792128</v>
      </c>
      <c r="F53" s="190">
        <f t="shared" si="17"/>
        <v>0.99989736347504488</v>
      </c>
      <c r="G53" s="190">
        <f t="shared" si="17"/>
        <v>0.99978887284325302</v>
      </c>
      <c r="H53" s="190">
        <f t="shared" si="17"/>
        <v>0.99848167940454446</v>
      </c>
      <c r="I53" s="190">
        <f t="shared" si="17"/>
        <v>0.99955179855448795</v>
      </c>
      <c r="J53" s="190">
        <f t="shared" si="17"/>
        <v>0.99310448236835769</v>
      </c>
      <c r="K53" s="190">
        <f t="shared" si="17"/>
        <v>0.99978163436629974</v>
      </c>
      <c r="L53" s="190">
        <f t="shared" si="17"/>
        <v>0.99986742712141163</v>
      </c>
      <c r="M53" s="190">
        <f t="shared" si="17"/>
        <v>0.99689077107625423</v>
      </c>
      <c r="N53" s="190">
        <f t="shared" si="17"/>
        <v>0.89491257366616139</v>
      </c>
      <c r="O53" s="190">
        <f t="shared" si="17"/>
        <v>0.99978163436629974</v>
      </c>
      <c r="P53" s="190">
        <f t="shared" si="17"/>
        <v>0.99986742712141163</v>
      </c>
      <c r="Q53" s="230">
        <f t="shared" si="16"/>
        <v>0.85554619721445724</v>
      </c>
      <c r="R53" s="230">
        <f t="shared" si="16"/>
        <v>0.7017213361698571</v>
      </c>
      <c r="S53" s="230">
        <f t="shared" si="16"/>
        <v>0.44156556423307664</v>
      </c>
      <c r="T53" s="230">
        <f t="shared" si="16"/>
        <v>0.40010436056806525</v>
      </c>
      <c r="U53" s="230">
        <f t="shared" si="16"/>
        <v>0.46406235006592661</v>
      </c>
      <c r="V53" s="230">
        <f t="shared" si="16"/>
        <v>0.27335812987445457</v>
      </c>
      <c r="W53" s="230">
        <f t="shared" si="16"/>
        <v>0.25977745168224498</v>
      </c>
      <c r="X53" s="230">
        <f t="shared" si="16"/>
        <v>0.19804600870898903</v>
      </c>
      <c r="Y53" s="235">
        <f t="shared" si="16"/>
        <v>0.43822606757846205</v>
      </c>
      <c r="Z53" s="235">
        <f t="shared" si="16"/>
        <v>0.30910364781381933</v>
      </c>
      <c r="AA53" s="235">
        <f t="shared" si="16"/>
        <v>0.24008300549712228</v>
      </c>
      <c r="AB53" s="235">
        <f t="shared" si="16"/>
        <v>9.2552611507022542E-2</v>
      </c>
      <c r="AC53" s="235">
        <f t="shared" si="16"/>
        <v>6.3751305429861016E-2</v>
      </c>
      <c r="AD53" s="240">
        <f t="shared" si="15"/>
        <v>0.17098784532778555</v>
      </c>
      <c r="AE53" s="240">
        <f t="shared" si="15"/>
        <v>0.428525973734809</v>
      </c>
      <c r="AF53" s="240">
        <f t="shared" si="15"/>
        <v>0.57794407747675325</v>
      </c>
      <c r="AG53" s="240">
        <f t="shared" si="15"/>
        <v>0.29474421582908494</v>
      </c>
      <c r="AH53" s="240">
        <f t="shared" si="15"/>
        <v>7.7434056277630448E-3</v>
      </c>
    </row>
    <row r="54" spans="2:34">
      <c r="B54" s="218">
        <v>330</v>
      </c>
      <c r="C54" s="220" t="s">
        <v>16</v>
      </c>
      <c r="D54" s="224">
        <f t="shared" si="17"/>
        <v>0.99999749909792357</v>
      </c>
      <c r="E54" s="190">
        <f t="shared" si="17"/>
        <v>0.99988991383299841</v>
      </c>
      <c r="F54" s="190">
        <f t="shared" si="17"/>
        <v>0.99994493327703871</v>
      </c>
      <c r="G54" s="190">
        <f t="shared" si="17"/>
        <v>0.99988301138566305</v>
      </c>
      <c r="H54" s="190">
        <f t="shared" si="17"/>
        <v>0.99902364698401014</v>
      </c>
      <c r="I54" s="190">
        <f t="shared" si="17"/>
        <v>0.99973556193499946</v>
      </c>
      <c r="J54" s="190">
        <f t="shared" si="17"/>
        <v>0.99505834867838538</v>
      </c>
      <c r="K54" s="190">
        <f t="shared" si="17"/>
        <v>0.9998794604910618</v>
      </c>
      <c r="L54" s="190">
        <f t="shared" si="17"/>
        <v>0.99992836148767716</v>
      </c>
      <c r="M54" s="190">
        <f t="shared" si="17"/>
        <v>0.99792331334517115</v>
      </c>
      <c r="N54" s="190">
        <f t="shared" si="17"/>
        <v>0.90733873886455074</v>
      </c>
      <c r="O54" s="190">
        <f t="shared" si="17"/>
        <v>0.9998794604910618</v>
      </c>
      <c r="P54" s="190">
        <f t="shared" si="17"/>
        <v>0.99992836148767716</v>
      </c>
      <c r="Q54" s="230">
        <f t="shared" si="16"/>
        <v>0.87171183089563031</v>
      </c>
      <c r="R54" s="230">
        <f t="shared" si="16"/>
        <v>0.72268169148339645</v>
      </c>
      <c r="S54" s="230">
        <f t="shared" si="16"/>
        <v>0.45932469472748416</v>
      </c>
      <c r="T54" s="230">
        <f t="shared" si="16"/>
        <v>0.41742472952422488</v>
      </c>
      <c r="U54" s="230">
        <f t="shared" si="16"/>
        <v>0.48198351077231127</v>
      </c>
      <c r="V54" s="230">
        <f t="shared" si="16"/>
        <v>0.28591736294479497</v>
      </c>
      <c r="W54" s="230">
        <f t="shared" si="16"/>
        <v>0.27083066746217288</v>
      </c>
      <c r="X54" s="230">
        <f t="shared" si="16"/>
        <v>0.20851407718890791</v>
      </c>
      <c r="Y54" s="235">
        <f t="shared" si="16"/>
        <v>0.45400695436234118</v>
      </c>
      <c r="Z54" s="235">
        <f t="shared" si="16"/>
        <v>0.32296592225137377</v>
      </c>
      <c r="AA54" s="235">
        <f t="shared" si="16"/>
        <v>0.2513213217354589</v>
      </c>
      <c r="AB54" s="235">
        <f t="shared" si="16"/>
        <v>9.7465265150507574E-2</v>
      </c>
      <c r="AC54" s="235">
        <f t="shared" si="16"/>
        <v>6.7688418488503932E-2</v>
      </c>
      <c r="AD54" s="240">
        <f t="shared" ref="AD54:AH67" si="18">IF((AD$2-(SQRT((AD$9/AD$15)^2+4*AD$16*AD$14))*$B54) &lt; 0, 0.5*EXP(((AD$9/AD$15)*AD$2)/(2*AD$14))*(EXP(-(AD$2*(SQRT((AD$9/AD$15)^2+4*AD$16*AD$14)))/(2*AD$14))*(2-ERFC(-(AD$2-(SQRT((AD$9/AD$15)^2+4*AD$16*AD$14))*$B54)/(2*SQRT(AD$14*$B54))))),0.5*EXP(((AD$9/AD$15)*AD$2)/(2*AD$14))*(EXP(-(AD$2*(SQRT((AD$9/AD$15)^2+4*AD$16*AD$14)))/(2*AD$14))*ERFC((AD$2-(SQRT((AD$9/AD$15)^2+4*AD$16*AD$14))*$B54)/(2*SQRT(AD$14*$B54)))))</f>
        <v>0.17987705693160203</v>
      </c>
      <c r="AE54" s="240">
        <f t="shared" si="18"/>
        <v>0.45020178353491086</v>
      </c>
      <c r="AF54" s="240">
        <f t="shared" si="18"/>
        <v>0.59886398876788782</v>
      </c>
      <c r="AG54" s="240">
        <f t="shared" si="18"/>
        <v>0.30850131986741208</v>
      </c>
      <c r="AH54" s="240">
        <f t="shared" si="18"/>
        <v>8.748396098723854E-3</v>
      </c>
    </row>
    <row r="55" spans="2:34">
      <c r="B55" s="218">
        <v>340</v>
      </c>
      <c r="C55" s="220" t="s">
        <v>16</v>
      </c>
      <c r="D55" s="224">
        <f t="shared" si="17"/>
        <v>0.99999887218254846</v>
      </c>
      <c r="E55" s="190">
        <f t="shared" si="17"/>
        <v>0.99993819865113731</v>
      </c>
      <c r="F55" s="190">
        <f t="shared" si="17"/>
        <v>0.99997065745512936</v>
      </c>
      <c r="G55" s="190">
        <f t="shared" si="17"/>
        <v>0.99993563070573632</v>
      </c>
      <c r="H55" s="190">
        <f t="shared" si="17"/>
        <v>0.9993753549604536</v>
      </c>
      <c r="I55" s="190">
        <f t="shared" si="17"/>
        <v>0.9998449263634106</v>
      </c>
      <c r="J55" s="190">
        <f t="shared" si="17"/>
        <v>0.99647204856373361</v>
      </c>
      <c r="K55" s="190">
        <f t="shared" si="17"/>
        <v>0.99993394458213514</v>
      </c>
      <c r="L55" s="190">
        <f t="shared" si="17"/>
        <v>0.99996156243865453</v>
      </c>
      <c r="M55" s="190">
        <f t="shared" si="17"/>
        <v>0.99861997078314113</v>
      </c>
      <c r="N55" s="190">
        <f t="shared" si="17"/>
        <v>0.91836665810741624</v>
      </c>
      <c r="O55" s="190">
        <f t="shared" si="17"/>
        <v>0.99993394458213514</v>
      </c>
      <c r="P55" s="190">
        <f t="shared" si="17"/>
        <v>0.99996156243865453</v>
      </c>
      <c r="Q55" s="230">
        <f t="shared" si="16"/>
        <v>0.88620051293400182</v>
      </c>
      <c r="R55" s="230">
        <f t="shared" si="16"/>
        <v>0.74234564039579343</v>
      </c>
      <c r="S55" s="230">
        <f t="shared" si="16"/>
        <v>0.4766226543093699</v>
      </c>
      <c r="T55" s="230">
        <f t="shared" si="16"/>
        <v>0.43436428341037647</v>
      </c>
      <c r="U55" s="230">
        <f t="shared" si="16"/>
        <v>0.49940072728376766</v>
      </c>
      <c r="V55" s="230">
        <f t="shared" si="16"/>
        <v>0.29831337673225422</v>
      </c>
      <c r="W55" s="230">
        <f t="shared" si="16"/>
        <v>0.28172699445004057</v>
      </c>
      <c r="X55" s="230">
        <f t="shared" si="16"/>
        <v>0.21892063856464494</v>
      </c>
      <c r="Y55" s="235">
        <f t="shared" si="16"/>
        <v>0.46937622411006613</v>
      </c>
      <c r="Z55" s="235">
        <f t="shared" si="16"/>
        <v>0.3366158245418624</v>
      </c>
      <c r="AA55" s="235">
        <f t="shared" si="16"/>
        <v>0.26243481623522019</v>
      </c>
      <c r="AB55" s="235">
        <f t="shared" si="16"/>
        <v>0.10235908604335316</v>
      </c>
      <c r="AC55" s="235">
        <f t="shared" si="16"/>
        <v>7.163879772642523E-2</v>
      </c>
      <c r="AD55" s="240">
        <f t="shared" si="18"/>
        <v>0.18871703106235668</v>
      </c>
      <c r="AE55" s="240">
        <f t="shared" si="18"/>
        <v>0.47136274078123402</v>
      </c>
      <c r="AF55" s="240">
        <f t="shared" si="18"/>
        <v>0.61891408035600992</v>
      </c>
      <c r="AG55" s="240">
        <f t="shared" si="18"/>
        <v>0.32206934527187797</v>
      </c>
      <c r="AH55" s="240">
        <f t="shared" si="18"/>
        <v>9.8167621047336451E-3</v>
      </c>
    </row>
    <row r="56" spans="2:34">
      <c r="B56" s="218">
        <v>350</v>
      </c>
      <c r="C56" s="220" t="s">
        <v>16</v>
      </c>
      <c r="D56" s="224">
        <f t="shared" si="17"/>
        <v>0.99999949491871587</v>
      </c>
      <c r="E56" s="190">
        <f t="shared" si="17"/>
        <v>0.99996549948114877</v>
      </c>
      <c r="F56" s="190">
        <f t="shared" si="17"/>
        <v>0.99998446275541097</v>
      </c>
      <c r="G56" s="190">
        <f t="shared" si="17"/>
        <v>0.99996481142671045</v>
      </c>
      <c r="H56" s="190">
        <f t="shared" si="17"/>
        <v>0.99960223741956977</v>
      </c>
      <c r="I56" s="190">
        <f t="shared" si="17"/>
        <v>0.99990956595758218</v>
      </c>
      <c r="J56" s="190">
        <f t="shared" si="17"/>
        <v>0.99749012191247033</v>
      </c>
      <c r="K56" s="190">
        <f t="shared" si="17"/>
        <v>0.99996404316222265</v>
      </c>
      <c r="L56" s="190">
        <f t="shared" si="17"/>
        <v>0.99997951024067711</v>
      </c>
      <c r="M56" s="190">
        <f t="shared" si="17"/>
        <v>0.99908718452589806</v>
      </c>
      <c r="N56" s="190">
        <f t="shared" si="17"/>
        <v>0.9281393032359293</v>
      </c>
      <c r="O56" s="190">
        <f t="shared" si="17"/>
        <v>0.99996404316222265</v>
      </c>
      <c r="P56" s="190">
        <f t="shared" si="17"/>
        <v>0.99997951024067711</v>
      </c>
      <c r="Q56" s="230">
        <f t="shared" si="16"/>
        <v>0.899160374464546</v>
      </c>
      <c r="R56" s="230">
        <f t="shared" si="16"/>
        <v>0.76076546426722347</v>
      </c>
      <c r="S56" s="230">
        <f t="shared" si="16"/>
        <v>0.49345670155741778</v>
      </c>
      <c r="T56" s="230">
        <f t="shared" si="16"/>
        <v>0.45091523267602679</v>
      </c>
      <c r="U56" s="230">
        <f t="shared" si="16"/>
        <v>0.51631426211385978</v>
      </c>
      <c r="V56" s="230">
        <f t="shared" si="16"/>
        <v>0.31053903403437427</v>
      </c>
      <c r="W56" s="230">
        <f t="shared" si="16"/>
        <v>0.29246328483654571</v>
      </c>
      <c r="X56" s="230">
        <f t="shared" si="16"/>
        <v>0.22925540199045988</v>
      </c>
      <c r="Y56" s="235">
        <f t="shared" si="16"/>
        <v>0.48433739529466513</v>
      </c>
      <c r="Z56" s="235">
        <f t="shared" si="16"/>
        <v>0.35004616514136933</v>
      </c>
      <c r="AA56" s="235">
        <f t="shared" si="16"/>
        <v>0.27341679555297554</v>
      </c>
      <c r="AB56" s="235">
        <f t="shared" si="16"/>
        <v>0.10722977940914813</v>
      </c>
      <c r="AC56" s="235">
        <f t="shared" si="16"/>
        <v>7.5597162772138737E-2</v>
      </c>
      <c r="AD56" s="240">
        <f t="shared" si="18"/>
        <v>0.19749997837811575</v>
      </c>
      <c r="AE56" s="240">
        <f t="shared" si="18"/>
        <v>0.49198233458556978</v>
      </c>
      <c r="AF56" s="240">
        <f t="shared" si="18"/>
        <v>0.6381067449358957</v>
      </c>
      <c r="AG56" s="240">
        <f t="shared" si="18"/>
        <v>0.33543926149368308</v>
      </c>
      <c r="AH56" s="240">
        <f t="shared" si="18"/>
        <v>1.094711743923721E-2</v>
      </c>
    </row>
    <row r="57" spans="2:34">
      <c r="B57" s="218">
        <v>360</v>
      </c>
      <c r="C57" s="220" t="s">
        <v>16</v>
      </c>
      <c r="D57" s="224">
        <f t="shared" si="17"/>
        <v>0.99999977524443195</v>
      </c>
      <c r="E57" s="190">
        <f t="shared" si="17"/>
        <v>0.999980839248228</v>
      </c>
      <c r="F57" s="190">
        <f t="shared" si="17"/>
        <v>0.99999182027725797</v>
      </c>
      <c r="G57" s="190">
        <f t="shared" si="17"/>
        <v>0.99998087778163325</v>
      </c>
      <c r="H57" s="190">
        <f t="shared" si="17"/>
        <v>0.99974780212445058</v>
      </c>
      <c r="I57" s="190">
        <f t="shared" si="17"/>
        <v>0.99994753132043945</v>
      </c>
      <c r="J57" s="190">
        <f t="shared" si="17"/>
        <v>0.99822015238952577</v>
      </c>
      <c r="K57" s="190">
        <f t="shared" si="17"/>
        <v>0.99998054721549179</v>
      </c>
      <c r="L57" s="190">
        <f t="shared" si="17"/>
        <v>0.9999891428081451</v>
      </c>
      <c r="M57" s="190">
        <f t="shared" si="17"/>
        <v>0.99939880500095535</v>
      </c>
      <c r="N57" s="190">
        <f t="shared" si="17"/>
        <v>0.93678804831085438</v>
      </c>
      <c r="O57" s="190">
        <f t="shared" si="17"/>
        <v>0.99998054721549179</v>
      </c>
      <c r="P57" s="190">
        <f t="shared" si="17"/>
        <v>0.9999891428081451</v>
      </c>
      <c r="Q57" s="230">
        <f t="shared" si="16"/>
        <v>0.91073187217640883</v>
      </c>
      <c r="R57" s="230">
        <f t="shared" si="16"/>
        <v>0.77799635417465729</v>
      </c>
      <c r="S57" s="230">
        <f t="shared" si="16"/>
        <v>0.50982658277278925</v>
      </c>
      <c r="T57" s="230">
        <f t="shared" si="16"/>
        <v>0.46707246023000987</v>
      </c>
      <c r="U57" s="230">
        <f t="shared" si="16"/>
        <v>0.53272672690775813</v>
      </c>
      <c r="V57" s="230">
        <f t="shared" si="16"/>
        <v>0.32258866158671101</v>
      </c>
      <c r="W57" s="230">
        <f t="shared" si="16"/>
        <v>0.30303734818431671</v>
      </c>
      <c r="X57" s="230">
        <f t="shared" si="16"/>
        <v>0.2395095094515938</v>
      </c>
      <c r="Y57" s="235">
        <f t="shared" si="16"/>
        <v>0.49889523805918012</v>
      </c>
      <c r="Z57" s="235">
        <f t="shared" si="16"/>
        <v>0.36325143876675903</v>
      </c>
      <c r="AA57" s="235">
        <f t="shared" si="16"/>
        <v>0.284261829860181</v>
      </c>
      <c r="AB57" s="235">
        <f t="shared" si="16"/>
        <v>0.11207365299862576</v>
      </c>
      <c r="AC57" s="235">
        <f t="shared" si="16"/>
        <v>7.9558781219168317E-2</v>
      </c>
      <c r="AD57" s="240">
        <f t="shared" si="18"/>
        <v>0.20621921313851069</v>
      </c>
      <c r="AE57" s="240">
        <f t="shared" si="18"/>
        <v>0.51204041500584085</v>
      </c>
      <c r="AF57" s="240">
        <f t="shared" si="18"/>
        <v>0.65645826141847741</v>
      </c>
      <c r="AG57" s="240">
        <f t="shared" si="18"/>
        <v>0.34860384344288692</v>
      </c>
      <c r="AH57" s="240">
        <f t="shared" si="18"/>
        <v>1.2137911352729959E-2</v>
      </c>
    </row>
    <row r="58" spans="2:34">
      <c r="B58" s="218">
        <v>370</v>
      </c>
      <c r="C58" s="220" t="s">
        <v>16</v>
      </c>
      <c r="D58" s="224">
        <f t="shared" si="17"/>
        <v>0.99999990057235277</v>
      </c>
      <c r="E58" s="190">
        <f t="shared" si="17"/>
        <v>0.99998940903805367</v>
      </c>
      <c r="F58" s="190">
        <f t="shared" si="17"/>
        <v>0.999995716590106</v>
      </c>
      <c r="G58" s="190">
        <f t="shared" si="17"/>
        <v>0.9999896654493583</v>
      </c>
      <c r="H58" s="190">
        <f t="shared" si="17"/>
        <v>0.99984073068449519</v>
      </c>
      <c r="I58" s="190">
        <f t="shared" si="17"/>
        <v>0.99996970177650712</v>
      </c>
      <c r="J58" s="190">
        <f t="shared" si="17"/>
        <v>0.99874159062496926</v>
      </c>
      <c r="K58" s="190">
        <f t="shared" si="17"/>
        <v>0.99998953549085157</v>
      </c>
      <c r="L58" s="190">
        <f t="shared" si="17"/>
        <v>0.99999427859843903</v>
      </c>
      <c r="M58" s="190">
        <f t="shared" si="17"/>
        <v>0.99960560644750285</v>
      </c>
      <c r="N58" s="190">
        <f t="shared" si="17"/>
        <v>0.9444329543895994</v>
      </c>
      <c r="O58" s="190">
        <f t="shared" si="17"/>
        <v>0.99998953549085157</v>
      </c>
      <c r="P58" s="190">
        <f t="shared" si="17"/>
        <v>0.99999427859843903</v>
      </c>
      <c r="Q58" s="230">
        <f t="shared" si="16"/>
        <v>0.92104687416290365</v>
      </c>
      <c r="R58" s="230">
        <f t="shared" si="16"/>
        <v>0.79409520104543307</v>
      </c>
      <c r="S58" s="230">
        <f t="shared" si="16"/>
        <v>0.52573413229069565</v>
      </c>
      <c r="T58" s="230">
        <f t="shared" si="16"/>
        <v>0.48283313468285893</v>
      </c>
      <c r="U58" s="230">
        <f t="shared" si="16"/>
        <v>0.54864267991536753</v>
      </c>
      <c r="V58" s="230">
        <f t="shared" si="16"/>
        <v>0.33445785517199528</v>
      </c>
      <c r="W58" s="230">
        <f t="shared" si="16"/>
        <v>0.31344781296563218</v>
      </c>
      <c r="X58" s="230">
        <f t="shared" si="16"/>
        <v>0.24967535420765072</v>
      </c>
      <c r="Y58" s="235">
        <f t="shared" si="16"/>
        <v>0.51305553118929215</v>
      </c>
      <c r="Z58" s="235">
        <f t="shared" si="16"/>
        <v>0.37622758989184024</v>
      </c>
      <c r="AA58" s="235">
        <f t="shared" si="16"/>
        <v>0.29496558553315322</v>
      </c>
      <c r="AB58" s="235">
        <f t="shared" si="16"/>
        <v>0.11688747617573264</v>
      </c>
      <c r="AC58" s="235">
        <f t="shared" si="16"/>
        <v>8.3519475391989839E-2</v>
      </c>
      <c r="AD58" s="240">
        <f t="shared" si="18"/>
        <v>0.21486902268601848</v>
      </c>
      <c r="AE58" s="240">
        <f t="shared" si="18"/>
        <v>0.53152240532881478</v>
      </c>
      <c r="AF58" s="240">
        <f t="shared" si="18"/>
        <v>0.67398798254102021</v>
      </c>
      <c r="AG58" s="240">
        <f t="shared" si="18"/>
        <v>0.36155743449264366</v>
      </c>
      <c r="AH58" s="240">
        <f t="shared" si="18"/>
        <v>1.3387458298977362E-2</v>
      </c>
    </row>
    <row r="59" spans="2:34">
      <c r="B59" s="218">
        <v>380</v>
      </c>
      <c r="C59" s="220" t="s">
        <v>16</v>
      </c>
      <c r="D59" s="224">
        <f t="shared" si="17"/>
        <v>0.99999995625284677</v>
      </c>
      <c r="E59" s="190">
        <f t="shared" si="17"/>
        <v>0.99999417154734771</v>
      </c>
      <c r="F59" s="190">
        <f t="shared" si="17"/>
        <v>0.99999776794207862</v>
      </c>
      <c r="G59" s="190">
        <f t="shared" si="17"/>
        <v>0.99999444294794726</v>
      </c>
      <c r="H59" s="190">
        <f t="shared" si="17"/>
        <v>0.99989978610579744</v>
      </c>
      <c r="I59" s="190">
        <f t="shared" si="17"/>
        <v>0.99998258031368348</v>
      </c>
      <c r="J59" s="190">
        <f t="shared" si="17"/>
        <v>0.9991127046661229</v>
      </c>
      <c r="K59" s="190">
        <f t="shared" si="17"/>
        <v>0.99999440008401619</v>
      </c>
      <c r="L59" s="190">
        <f t="shared" si="17"/>
        <v>0.99999700031370276</v>
      </c>
      <c r="M59" s="190">
        <f t="shared" si="17"/>
        <v>0.99974221557451926</v>
      </c>
      <c r="N59" s="190">
        <f t="shared" si="17"/>
        <v>0.95118317391539786</v>
      </c>
      <c r="O59" s="190">
        <f t="shared" si="17"/>
        <v>0.99999440008401619</v>
      </c>
      <c r="P59" s="190">
        <f t="shared" si="17"/>
        <v>0.99999700031370276</v>
      </c>
      <c r="Q59" s="230">
        <f t="shared" si="16"/>
        <v>0.93022813130752457</v>
      </c>
      <c r="R59" s="230">
        <f t="shared" si="16"/>
        <v>0.80911959090213537</v>
      </c>
      <c r="S59" s="230">
        <f t="shared" si="16"/>
        <v>0.54118292852462802</v>
      </c>
      <c r="T59" s="230">
        <f t="shared" si="16"/>
        <v>0.49819637424589314</v>
      </c>
      <c r="U59" s="230">
        <f t="shared" si="16"/>
        <v>0.56406828173236156</v>
      </c>
      <c r="V59" s="230">
        <f t="shared" si="16"/>
        <v>0.34614330724554465</v>
      </c>
      <c r="W59" s="230">
        <f t="shared" si="16"/>
        <v>0.32369399553767064</v>
      </c>
      <c r="X59" s="230">
        <f t="shared" si="16"/>
        <v>0.25974644256604673</v>
      </c>
      <c r="Y59" s="235">
        <f t="shared" si="16"/>
        <v>0.52682485798530387</v>
      </c>
      <c r="Z59" s="235">
        <f t="shared" si="16"/>
        <v>0.38897181347493021</v>
      </c>
      <c r="AA59" s="235">
        <f t="shared" si="16"/>
        <v>0.30552467502895875</v>
      </c>
      <c r="AB59" s="235">
        <f t="shared" si="16"/>
        <v>0.12166855328301329</v>
      </c>
      <c r="AC59" s="235">
        <f t="shared" si="16"/>
        <v>8.7475460239836544E-2</v>
      </c>
      <c r="AD59" s="240">
        <f t="shared" si="18"/>
        <v>0.22344455445285291</v>
      </c>
      <c r="AE59" s="240">
        <f t="shared" si="18"/>
        <v>0.55041858850925363</v>
      </c>
      <c r="AF59" s="240">
        <f t="shared" si="18"/>
        <v>0.69071765090087844</v>
      </c>
      <c r="AG59" s="240">
        <f t="shared" si="18"/>
        <v>0.37429573708581548</v>
      </c>
      <c r="AH59" s="240">
        <f t="shared" si="18"/>
        <v>1.4693971802113903E-2</v>
      </c>
    </row>
    <row r="60" spans="2:34">
      <c r="B60" s="218">
        <v>390</v>
      </c>
      <c r="C60" s="220" t="s">
        <v>16</v>
      </c>
      <c r="D60" s="224">
        <f t="shared" si="17"/>
        <v>0.9999999808478689</v>
      </c>
      <c r="E60" s="190">
        <f t="shared" si="17"/>
        <v>0.99999680545025316</v>
      </c>
      <c r="F60" s="190">
        <f t="shared" si="17"/>
        <v>0.99999884216436241</v>
      </c>
      <c r="G60" s="190">
        <f t="shared" si="17"/>
        <v>0.99999702585650396</v>
      </c>
      <c r="H60" s="190">
        <f t="shared" si="17"/>
        <v>0.99993715827583163</v>
      </c>
      <c r="I60" s="190">
        <f t="shared" si="17"/>
        <v>0.9999900250286109</v>
      </c>
      <c r="J60" s="190">
        <f t="shared" si="17"/>
        <v>0.99937596298209608</v>
      </c>
      <c r="K60" s="190">
        <f t="shared" si="17"/>
        <v>0.99999701777682837</v>
      </c>
      <c r="L60" s="190">
        <f t="shared" si="17"/>
        <v>0.99999843467691574</v>
      </c>
      <c r="M60" s="190">
        <f t="shared" si="17"/>
        <v>0.99983207557610809</v>
      </c>
      <c r="N60" s="190">
        <f t="shared" si="17"/>
        <v>0.95713751796841484</v>
      </c>
      <c r="O60" s="190">
        <f t="shared" si="17"/>
        <v>0.99999701777682837</v>
      </c>
      <c r="P60" s="190">
        <f t="shared" si="17"/>
        <v>0.99999843467691574</v>
      </c>
      <c r="Q60" s="230">
        <f t="shared" si="16"/>
        <v>0.9383891756014765</v>
      </c>
      <c r="R60" s="230">
        <f t="shared" si="16"/>
        <v>0.82312703767409245</v>
      </c>
      <c r="S60" s="230">
        <f t="shared" si="16"/>
        <v>0.55617799820236402</v>
      </c>
      <c r="T60" s="230">
        <f t="shared" si="16"/>
        <v>0.51316295436438741</v>
      </c>
      <c r="U60" s="230">
        <f t="shared" si="16"/>
        <v>0.57901100127545657</v>
      </c>
      <c r="V60" s="230">
        <f t="shared" ref="V60:AI79" si="19">IF((V$2-(SQRT((V$9/V$15)^2+4*V$16*V$14))*$B60) &lt; 0, 0.5*EXP(((V$9/V$15)*V$2)/(2*V$14))*(EXP(-(V$2*(SQRT((V$9/V$15)^2+4*V$16*V$14)))/(2*V$14))*(2-ERFC(-(V$2-(SQRT((V$9/V$15)^2+4*V$16*V$14))*$B60)/(2*SQRT(V$14*$B60))))),0.5*EXP(((V$9/V$15)*V$2)/(2*V$14))*(EXP(-(V$2*(SQRT((V$9/V$15)^2+4*V$16*V$14)))/(2*V$14))*ERFC((V$2-(SQRT((V$9/V$15)^2+4*V$16*V$14))*$B60)/(2*SQRT(V$14*$B60)))))</f>
        <v>0.35764265708333126</v>
      </c>
      <c r="W60" s="230">
        <f t="shared" si="19"/>
        <v>0.33377579519861594</v>
      </c>
      <c r="X60" s="230">
        <f t="shared" si="19"/>
        <v>0.2697172655857254</v>
      </c>
      <c r="Y60" s="235">
        <f t="shared" si="19"/>
        <v>0.54021043485650166</v>
      </c>
      <c r="Z60" s="235">
        <f t="shared" si="19"/>
        <v>0.40148237690998528</v>
      </c>
      <c r="AA60" s="235">
        <f t="shared" si="19"/>
        <v>0.31593653597618904</v>
      </c>
      <c r="AB60" s="235">
        <f t="shared" si="19"/>
        <v>0.1264145762971024</v>
      </c>
      <c r="AC60" s="235">
        <f t="shared" si="19"/>
        <v>9.1423415788429163E-2</v>
      </c>
      <c r="AD60" s="240">
        <f t="shared" si="18"/>
        <v>0.23194170322357996</v>
      </c>
      <c r="AE60" s="240">
        <f t="shared" si="18"/>
        <v>0.568723464343311</v>
      </c>
      <c r="AF60" s="240">
        <f t="shared" si="18"/>
        <v>0.70667081506422613</v>
      </c>
      <c r="AG60" s="240">
        <f t="shared" si="18"/>
        <v>0.3868156347199963</v>
      </c>
      <c r="AH60" s="240">
        <f t="shared" si="18"/>
        <v>1.6055581251409323E-2</v>
      </c>
    </row>
    <row r="61" spans="2:34">
      <c r="B61" s="218">
        <v>400</v>
      </c>
      <c r="C61" s="220" t="s">
        <v>16</v>
      </c>
      <c r="D61" s="224">
        <f t="shared" si="17"/>
        <v>0.99999999165415121</v>
      </c>
      <c r="E61" s="190">
        <f t="shared" si="17"/>
        <v>0.99999825564713307</v>
      </c>
      <c r="F61" s="190">
        <f t="shared" si="17"/>
        <v>0.99999940191980563</v>
      </c>
      <c r="G61" s="190">
        <f t="shared" si="17"/>
        <v>0.99999841513131271</v>
      </c>
      <c r="H61" s="190">
        <f t="shared" si="17"/>
        <v>0.9999607173698033</v>
      </c>
      <c r="I61" s="190">
        <f t="shared" si="17"/>
        <v>0.99999430937882106</v>
      </c>
      <c r="J61" s="190">
        <f t="shared" si="17"/>
        <v>0.99956214635411533</v>
      </c>
      <c r="K61" s="190">
        <f t="shared" si="17"/>
        <v>0.99999841893781061</v>
      </c>
      <c r="L61" s="190">
        <f t="shared" ref="L61:AA76" si="20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0.99999918672537291</v>
      </c>
      <c r="M61" s="190">
        <f t="shared" si="20"/>
        <v>0.99989095437034392</v>
      </c>
      <c r="N61" s="190">
        <f t="shared" si="20"/>
        <v>0.96238507602645207</v>
      </c>
      <c r="O61" s="190">
        <f t="shared" si="20"/>
        <v>0.99999841893781061</v>
      </c>
      <c r="P61" s="190">
        <f t="shared" si="20"/>
        <v>0.99999918672537291</v>
      </c>
      <c r="Q61" s="230">
        <f t="shared" si="20"/>
        <v>0.94563438192408533</v>
      </c>
      <c r="R61" s="230">
        <f t="shared" si="20"/>
        <v>0.83617434594205864</v>
      </c>
      <c r="S61" s="230">
        <f t="shared" si="20"/>
        <v>0.57072556228922655</v>
      </c>
      <c r="T61" s="230">
        <f t="shared" si="20"/>
        <v>0.52773505372641871</v>
      </c>
      <c r="U61" s="230">
        <f t="shared" si="20"/>
        <v>0.5934793643779066</v>
      </c>
      <c r="V61" s="230">
        <f t="shared" si="20"/>
        <v>0.36895436070168369</v>
      </c>
      <c r="W61" s="230">
        <f t="shared" si="20"/>
        <v>0.34369360267060967</v>
      </c>
      <c r="X61" s="230">
        <f t="shared" si="20"/>
        <v>0.27958318518962416</v>
      </c>
      <c r="Y61" s="235">
        <f t="shared" si="20"/>
        <v>0.55321996745051605</v>
      </c>
      <c r="Z61" s="235">
        <f t="shared" si="20"/>
        <v>0.41375846850853365</v>
      </c>
      <c r="AA61" s="235">
        <f t="shared" si="20"/>
        <v>0.32619931516869005</v>
      </c>
      <c r="AB61" s="235">
        <f t="shared" si="19"/>
        <v>0.13112362620787421</v>
      </c>
      <c r="AC61" s="235">
        <f t="shared" si="19"/>
        <v>9.5360392400026139E-2</v>
      </c>
      <c r="AD61" s="240">
        <f t="shared" si="18"/>
        <v>0.24035703913951989</v>
      </c>
      <c r="AE61" s="240">
        <f t="shared" si="18"/>
        <v>0.5864351733887343</v>
      </c>
      <c r="AF61" s="240">
        <f t="shared" si="18"/>
        <v>0.7218723415233339</v>
      </c>
      <c r="AG61" s="240">
        <f t="shared" si="18"/>
        <v>0.39911503064298171</v>
      </c>
      <c r="AH61" s="240">
        <f t="shared" si="18"/>
        <v>1.7470358705414912E-2</v>
      </c>
    </row>
    <row r="62" spans="2:34">
      <c r="B62" s="218">
        <v>410</v>
      </c>
      <c r="C62" s="220" t="s">
        <v>16</v>
      </c>
      <c r="D62" s="224">
        <f t="shared" ref="D62:S81" si="21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0.99999999637877002</v>
      </c>
      <c r="E62" s="190">
        <f t="shared" si="21"/>
        <v>0.99999905082788076</v>
      </c>
      <c r="F62" s="190">
        <f t="shared" si="21"/>
        <v>0.99999969226648855</v>
      </c>
      <c r="G62" s="190">
        <f t="shared" si="21"/>
        <v>0.99999915884905866</v>
      </c>
      <c r="H62" s="190">
        <f t="shared" si="21"/>
        <v>0.99997551594683753</v>
      </c>
      <c r="I62" s="190">
        <f t="shared" si="21"/>
        <v>0.99999676480145649</v>
      </c>
      <c r="J62" s="190">
        <f t="shared" si="21"/>
        <v>0.99969345290874434</v>
      </c>
      <c r="K62" s="190">
        <f t="shared" si="21"/>
        <v>0.99999916526666921</v>
      </c>
      <c r="L62" s="190">
        <f t="shared" si="21"/>
        <v>0.99999957916501747</v>
      </c>
      <c r="M62" s="190">
        <f t="shared" si="21"/>
        <v>0.99992939476578457</v>
      </c>
      <c r="N62" s="190">
        <f t="shared" si="21"/>
        <v>0.9670059435136914</v>
      </c>
      <c r="O62" s="190">
        <f t="shared" si="21"/>
        <v>0.99999916526666921</v>
      </c>
      <c r="P62" s="190">
        <f t="shared" si="21"/>
        <v>0.99999957916501747</v>
      </c>
      <c r="Q62" s="230">
        <f t="shared" si="20"/>
        <v>0.95205922556179101</v>
      </c>
      <c r="R62" s="230">
        <f t="shared" si="20"/>
        <v>0.84831701302399187</v>
      </c>
      <c r="S62" s="230">
        <f t="shared" si="20"/>
        <v>0.58483281772868145</v>
      </c>
      <c r="T62" s="230">
        <f t="shared" si="20"/>
        <v>0.54191603377181341</v>
      </c>
      <c r="U62" s="230">
        <f t="shared" si="20"/>
        <v>0.60748273989927681</v>
      </c>
      <c r="V62" s="230">
        <f t="shared" si="20"/>
        <v>0.38007757655187407</v>
      </c>
      <c r="W62" s="230">
        <f t="shared" si="20"/>
        <v>0.35344822173399482</v>
      </c>
      <c r="X62" s="230">
        <f t="shared" si="20"/>
        <v>0.28934033433459383</v>
      </c>
      <c r="Y62" s="235">
        <f t="shared" si="20"/>
        <v>0.56586152996873473</v>
      </c>
      <c r="Z62" s="235">
        <f t="shared" si="20"/>
        <v>0.42580006511833673</v>
      </c>
      <c r="AA62" s="235">
        <f t="shared" si="20"/>
        <v>0.3363117737066515</v>
      </c>
      <c r="AB62" s="235">
        <f t="shared" si="19"/>
        <v>0.13579402167547383</v>
      </c>
      <c r="AC62" s="235">
        <f t="shared" si="19"/>
        <v>9.9283729621572211E-2</v>
      </c>
      <c r="AD62" s="240">
        <f t="shared" si="19"/>
        <v>0.24868771436732434</v>
      </c>
      <c r="AE62" s="240">
        <f t="shared" si="19"/>
        <v>0.60355498173786248</v>
      </c>
      <c r="AF62" s="240">
        <f t="shared" si="19"/>
        <v>0.73634799581132138</v>
      </c>
      <c r="AG62" s="240">
        <f t="shared" si="19"/>
        <v>0.41119271041685829</v>
      </c>
      <c r="AH62" s="240">
        <f t="shared" si="19"/>
        <v>1.8936336818745569E-2</v>
      </c>
    </row>
    <row r="63" spans="2:34">
      <c r="B63" s="218">
        <v>420</v>
      </c>
      <c r="C63" s="220" t="s">
        <v>16</v>
      </c>
      <c r="D63" s="224">
        <f t="shared" si="21"/>
        <v>0.99999999843502818</v>
      </c>
      <c r="E63" s="190">
        <f t="shared" si="21"/>
        <v>0.99999948518834159</v>
      </c>
      <c r="F63" s="190">
        <f t="shared" si="21"/>
        <v>0.99999984223425198</v>
      </c>
      <c r="G63" s="190">
        <f t="shared" si="21"/>
        <v>0.99999955523880468</v>
      </c>
      <c r="H63" s="190">
        <f t="shared" si="21"/>
        <v>0.99998478102347788</v>
      </c>
      <c r="I63" s="190">
        <f t="shared" si="21"/>
        <v>0.99999816666694974</v>
      </c>
      <c r="J63" s="190">
        <f t="shared" si="21"/>
        <v>0.99978581866751881</v>
      </c>
      <c r="K63" s="190">
        <f t="shared" si="21"/>
        <v>0.99999956100092136</v>
      </c>
      <c r="L63" s="190">
        <f t="shared" si="21"/>
        <v>0.99999978305401527</v>
      </c>
      <c r="M63" s="190">
        <f t="shared" si="21"/>
        <v>0.99995440805586688</v>
      </c>
      <c r="N63" s="190">
        <f t="shared" si="21"/>
        <v>0.97107190642153152</v>
      </c>
      <c r="O63" s="190">
        <f t="shared" si="21"/>
        <v>0.99999956100092136</v>
      </c>
      <c r="P63" s="190">
        <f t="shared" si="21"/>
        <v>0.99999978305401527</v>
      </c>
      <c r="Q63" s="230">
        <f t="shared" si="20"/>
        <v>0.95775066099749928</v>
      </c>
      <c r="R63" s="230">
        <f t="shared" si="20"/>
        <v>0.8596093473301889</v>
      </c>
      <c r="S63" s="230">
        <f t="shared" si="20"/>
        <v>0.59850775037804527</v>
      </c>
      <c r="T63" s="230">
        <f t="shared" si="20"/>
        <v>0.55571024738259267</v>
      </c>
      <c r="U63" s="230">
        <f t="shared" si="20"/>
        <v>0.62103115708631129</v>
      </c>
      <c r="V63" s="230">
        <f t="shared" si="20"/>
        <v>0.39101206871487121</v>
      </c>
      <c r="W63" s="230">
        <f t="shared" si="20"/>
        <v>0.36304080244019654</v>
      </c>
      <c r="X63" s="230">
        <f t="shared" si="20"/>
        <v>0.29898552199056216</v>
      </c>
      <c r="Y63" s="235">
        <f t="shared" si="20"/>
        <v>0.57814346420291796</v>
      </c>
      <c r="Z63" s="235">
        <f t="shared" si="19"/>
        <v>0.4376078172013716</v>
      </c>
      <c r="AA63" s="235">
        <f t="shared" si="19"/>
        <v>0.34627320293856001</v>
      </c>
      <c r="AB63" s="235">
        <f t="shared" si="19"/>
        <v>0.14042444422674583</v>
      </c>
      <c r="AC63" s="235">
        <f t="shared" si="19"/>
        <v>0.10319113853257755</v>
      </c>
      <c r="AD63" s="240">
        <f t="shared" si="19"/>
        <v>0.25693139702350154</v>
      </c>
      <c r="AE63" s="240">
        <f t="shared" si="19"/>
        <v>0.62008682356801992</v>
      </c>
      <c r="AF63" s="240">
        <f t="shared" si="19"/>
        <v>0.75012410555334597</v>
      </c>
      <c r="AG63" s="240">
        <f t="shared" si="19"/>
        <v>0.42304822092005956</v>
      </c>
      <c r="AH63" s="240">
        <f t="shared" si="19"/>
        <v>2.0451522520768484E-2</v>
      </c>
    </row>
    <row r="64" spans="2:34">
      <c r="B64" s="218">
        <v>430</v>
      </c>
      <c r="C64" s="220" t="s">
        <v>16</v>
      </c>
      <c r="D64" s="224">
        <f t="shared" si="21"/>
        <v>0.99999999932618266</v>
      </c>
      <c r="E64" s="190">
        <f t="shared" si="21"/>
        <v>0.99999972161758999</v>
      </c>
      <c r="F64" s="190">
        <f t="shared" si="21"/>
        <v>0.99999991939126021</v>
      </c>
      <c r="G64" s="190">
        <f t="shared" si="21"/>
        <v>0.99999976565044302</v>
      </c>
      <c r="H64" s="190">
        <f t="shared" si="21"/>
        <v>0.99999056399581621</v>
      </c>
      <c r="I64" s="190">
        <f t="shared" si="21"/>
        <v>0.999998964196394</v>
      </c>
      <c r="J64" s="190">
        <f t="shared" si="21"/>
        <v>0.99985063703548027</v>
      </c>
      <c r="K64" s="190">
        <f t="shared" si="21"/>
        <v>0.99999976995532025</v>
      </c>
      <c r="L64" s="190">
        <f t="shared" si="21"/>
        <v>0.99999988855277766</v>
      </c>
      <c r="M64" s="190">
        <f t="shared" si="21"/>
        <v>0.99997063415976895</v>
      </c>
      <c r="N64" s="190">
        <f t="shared" si="21"/>
        <v>0.97464712877773707</v>
      </c>
      <c r="O64" s="190">
        <f t="shared" si="21"/>
        <v>0.99999976995532025</v>
      </c>
      <c r="P64" s="190">
        <f t="shared" si="21"/>
        <v>0.99999988855277766</v>
      </c>
      <c r="Q64" s="230">
        <f t="shared" si="20"/>
        <v>0.96278758786611807</v>
      </c>
      <c r="R64" s="230">
        <f t="shared" si="20"/>
        <v>0.87010340325342217</v>
      </c>
      <c r="S64" s="230">
        <f t="shared" si="20"/>
        <v>0.61175897455999262</v>
      </c>
      <c r="T64" s="230">
        <f t="shared" si="20"/>
        <v>0.56912287297944519</v>
      </c>
      <c r="U64" s="230">
        <f t="shared" si="20"/>
        <v>0.63413515031080026</v>
      </c>
      <c r="V64" s="230">
        <f t="shared" si="20"/>
        <v>0.40175811964330671</v>
      </c>
      <c r="W64" s="230">
        <f t="shared" si="20"/>
        <v>0.37247278196136019</v>
      </c>
      <c r="X64" s="230">
        <f t="shared" si="20"/>
        <v>0.3085161629603218</v>
      </c>
      <c r="Y64" s="235">
        <f t="shared" si="20"/>
        <v>0.59007429459247551</v>
      </c>
      <c r="Z64" s="235">
        <f t="shared" si="19"/>
        <v>0.44918294888424276</v>
      </c>
      <c r="AA64" s="235">
        <f t="shared" si="19"/>
        <v>0.35608335124706497</v>
      </c>
      <c r="AB64" s="235">
        <f t="shared" si="19"/>
        <v>0.1450137947120016</v>
      </c>
      <c r="AC64" s="235">
        <f t="shared" si="19"/>
        <v>0.10708053115249672</v>
      </c>
      <c r="AD64" s="240">
        <f t="shared" si="19"/>
        <v>0.26508620917755626</v>
      </c>
      <c r="AE64" s="240">
        <f t="shared" si="19"/>
        <v>0.63603689453422385</v>
      </c>
      <c r="AF64" s="240">
        <f t="shared" si="19"/>
        <v>0.76322726926801265</v>
      </c>
      <c r="AG64" s="240">
        <f t="shared" si="19"/>
        <v>0.43468176468057607</v>
      </c>
      <c r="AH64" s="240">
        <f t="shared" si="19"/>
        <v>2.2013921820437436E-2</v>
      </c>
    </row>
    <row r="65" spans="2:34">
      <c r="B65" s="218">
        <v>440</v>
      </c>
      <c r="C65" s="220" t="s">
        <v>16</v>
      </c>
      <c r="D65" s="224">
        <f t="shared" si="21"/>
        <v>0.99999999971088338</v>
      </c>
      <c r="E65" s="190">
        <f t="shared" si="21"/>
        <v>0.99999984988852286</v>
      </c>
      <c r="F65" s="190">
        <f t="shared" si="21"/>
        <v>0.99999995894346005</v>
      </c>
      <c r="G65" s="190">
        <f t="shared" si="21"/>
        <v>0.99999987691990044</v>
      </c>
      <c r="H65" s="190">
        <f t="shared" si="21"/>
        <v>0.99999416332603541</v>
      </c>
      <c r="I65" s="190">
        <f t="shared" si="21"/>
        <v>0.99999941642446943</v>
      </c>
      <c r="J65" s="190">
        <f t="shared" si="21"/>
        <v>0.99989602316581339</v>
      </c>
      <c r="K65" s="190">
        <f t="shared" si="21"/>
        <v>0.99999987985684247</v>
      </c>
      <c r="L65" s="190">
        <f t="shared" si="21"/>
        <v>0.99999994293530614</v>
      </c>
      <c r="M65" s="190">
        <f t="shared" si="21"/>
        <v>0.99998112993450561</v>
      </c>
      <c r="N65" s="190">
        <f t="shared" si="21"/>
        <v>0.97778885989362319</v>
      </c>
      <c r="O65" s="190">
        <f t="shared" si="21"/>
        <v>0.99999987985684247</v>
      </c>
      <c r="P65" s="190">
        <f t="shared" si="21"/>
        <v>0.99999994293530614</v>
      </c>
      <c r="Q65" s="230">
        <f t="shared" si="20"/>
        <v>0.9672413330910814</v>
      </c>
      <c r="R65" s="230">
        <f t="shared" si="20"/>
        <v>0.87984938064366192</v>
      </c>
      <c r="S65" s="230">
        <f t="shared" si="20"/>
        <v>0.62459559574087398</v>
      </c>
      <c r="T65" s="230">
        <f t="shared" si="20"/>
        <v>0.5821597710068338</v>
      </c>
      <c r="U65" s="230">
        <f t="shared" si="20"/>
        <v>0.64680562787929197</v>
      </c>
      <c r="V65" s="230">
        <f t="shared" si="20"/>
        <v>0.41231645600427275</v>
      </c>
      <c r="W65" s="230">
        <f t="shared" si="20"/>
        <v>0.38174583805379836</v>
      </c>
      <c r="X65" s="230">
        <f t="shared" si="20"/>
        <v>0.31793020018338469</v>
      </c>
      <c r="Y65" s="235">
        <f t="shared" si="20"/>
        <v>0.6016626579269001</v>
      </c>
      <c r="Z65" s="235">
        <f t="shared" si="19"/>
        <v>0.4605271714580792</v>
      </c>
      <c r="AA65" s="235">
        <f t="shared" si="19"/>
        <v>0.36574236053373244</v>
      </c>
      <c r="AB65" s="235">
        <f t="shared" si="19"/>
        <v>0.14956119129771472</v>
      </c>
      <c r="AC65" s="235">
        <f t="shared" si="19"/>
        <v>0.11095014417195236</v>
      </c>
      <c r="AD65" s="240">
        <f t="shared" si="19"/>
        <v>0.27315067212371114</v>
      </c>
      <c r="AE65" s="240">
        <f t="shared" si="19"/>
        <v>0.65141329347052779</v>
      </c>
      <c r="AF65" s="240">
        <f t="shared" si="19"/>
        <v>0.77568411994369491</v>
      </c>
      <c r="AG65" s="240">
        <f t="shared" si="19"/>
        <v>0.44609410733829513</v>
      </c>
      <c r="AH65" s="240">
        <f t="shared" si="19"/>
        <v>2.3621537313459562E-2</v>
      </c>
    </row>
    <row r="66" spans="2:34">
      <c r="B66" s="218">
        <v>450</v>
      </c>
      <c r="C66" s="220" t="s">
        <v>16</v>
      </c>
      <c r="D66" s="224">
        <f t="shared" si="21"/>
        <v>0.99999999987634858</v>
      </c>
      <c r="E66" s="190">
        <f t="shared" si="21"/>
        <v>0.99999991926799947</v>
      </c>
      <c r="F66" s="190">
        <f t="shared" si="21"/>
        <v>0.99999997915009387</v>
      </c>
      <c r="G66" s="190">
        <f t="shared" si="21"/>
        <v>0.99999993555468381</v>
      </c>
      <c r="H66" s="190">
        <f t="shared" si="21"/>
        <v>0.9999963976564803</v>
      </c>
      <c r="I66" s="190">
        <f t="shared" si="21"/>
        <v>0.99999967207028617</v>
      </c>
      <c r="J66" s="190">
        <f t="shared" si="21"/>
        <v>0.99992773744303198</v>
      </c>
      <c r="K66" s="190">
        <f t="shared" si="21"/>
        <v>0.99999993745096583</v>
      </c>
      <c r="L66" s="190">
        <f t="shared" si="21"/>
        <v>0.99999997087001624</v>
      </c>
      <c r="M66" s="190">
        <f t="shared" si="21"/>
        <v>0.99998790103175406</v>
      </c>
      <c r="N66" s="190">
        <f t="shared" si="21"/>
        <v>0.98054805331328132</v>
      </c>
      <c r="O66" s="190">
        <f t="shared" si="21"/>
        <v>0.99999993745096583</v>
      </c>
      <c r="P66" s="190">
        <f t="shared" si="21"/>
        <v>0.99999997087001624</v>
      </c>
      <c r="Q66" s="230">
        <f t="shared" si="20"/>
        <v>0.97117622531446846</v>
      </c>
      <c r="R66" s="230">
        <f t="shared" si="20"/>
        <v>0.88889523140242266</v>
      </c>
      <c r="S66" s="230">
        <f t="shared" si="20"/>
        <v>0.63702709309279326</v>
      </c>
      <c r="T66" s="230">
        <f t="shared" si="20"/>
        <v>0.59482735893199046</v>
      </c>
      <c r="U66" s="230">
        <f t="shared" si="20"/>
        <v>0.65905375813506972</v>
      </c>
      <c r="V66" s="230">
        <f t="shared" si="20"/>
        <v>0.42268818364747718</v>
      </c>
      <c r="W66" s="230">
        <f t="shared" si="20"/>
        <v>0.39086184448503702</v>
      </c>
      <c r="X66" s="230">
        <f t="shared" si="20"/>
        <v>0.32722604452741755</v>
      </c>
      <c r="Y66" s="235">
        <f t="shared" si="20"/>
        <v>0.61291724426738381</v>
      </c>
      <c r="Z66" s="235">
        <f t="shared" si="19"/>
        <v>0.47164260782373407</v>
      </c>
      <c r="AA66" s="235">
        <f t="shared" si="19"/>
        <v>0.37525070932346449</v>
      </c>
      <c r="AB66" s="235">
        <f t="shared" si="19"/>
        <v>0.15406597699601643</v>
      </c>
      <c r="AC66" s="235">
        <f t="shared" si="19"/>
        <v>0.11479835248736991</v>
      </c>
      <c r="AD66" s="240">
        <f t="shared" si="19"/>
        <v>0.28112365805631301</v>
      </c>
      <c r="AE66" s="240">
        <f t="shared" si="19"/>
        <v>0.66622570288930594</v>
      </c>
      <c r="AF66" s="240">
        <f t="shared" si="19"/>
        <v>0.78752113483591391</v>
      </c>
      <c r="AG66" s="240">
        <f t="shared" si="19"/>
        <v>0.45728649726376513</v>
      </c>
      <c r="AH66" s="240">
        <f t="shared" si="19"/>
        <v>2.5272387659410648E-2</v>
      </c>
    </row>
    <row r="67" spans="2:34">
      <c r="B67" s="218">
        <v>460</v>
      </c>
      <c r="C67" s="220" t="s">
        <v>16</v>
      </c>
      <c r="D67" s="224">
        <f t="shared" si="21"/>
        <v>0.9999999999472754</v>
      </c>
      <c r="E67" s="190">
        <f t="shared" si="21"/>
        <v>0.99999995668768493</v>
      </c>
      <c r="F67" s="190">
        <f t="shared" si="21"/>
        <v>0.99999998944081381</v>
      </c>
      <c r="G67" s="190">
        <f t="shared" si="21"/>
        <v>0.99999996635192812</v>
      </c>
      <c r="H67" s="190">
        <f t="shared" si="21"/>
        <v>0.99999778124546657</v>
      </c>
      <c r="I67" s="190">
        <f t="shared" si="21"/>
        <v>0.99999981617602351</v>
      </c>
      <c r="J67" s="190">
        <f t="shared" si="21"/>
        <v>0.99994985592132646</v>
      </c>
      <c r="K67" s="190">
        <f t="shared" si="21"/>
        <v>0.99999996753127662</v>
      </c>
      <c r="L67" s="190">
        <f t="shared" si="21"/>
        <v>0.99999998517231137</v>
      </c>
      <c r="M67" s="190">
        <f t="shared" si="21"/>
        <v>0.99999225843255546</v>
      </c>
      <c r="N67" s="190">
        <f t="shared" si="21"/>
        <v>0.98296999067355695</v>
      </c>
      <c r="O67" s="190">
        <f t="shared" si="21"/>
        <v>0.99999996753127662</v>
      </c>
      <c r="P67" s="190">
        <f t="shared" si="21"/>
        <v>0.99999998517231137</v>
      </c>
      <c r="Q67" s="230">
        <f t="shared" si="20"/>
        <v>0.97465009131378821</v>
      </c>
      <c r="R67" s="230">
        <f t="shared" si="20"/>
        <v>0.8972867531623735</v>
      </c>
      <c r="S67" s="230">
        <f t="shared" si="20"/>
        <v>0.64906322012902673</v>
      </c>
      <c r="T67" s="230">
        <f t="shared" si="20"/>
        <v>0.60713250411086361</v>
      </c>
      <c r="U67" s="230">
        <f t="shared" si="20"/>
        <v>0.67089087714708984</v>
      </c>
      <c r="V67" s="230">
        <f t="shared" si="20"/>
        <v>0.43287473101994356</v>
      </c>
      <c r="W67" s="230">
        <f t="shared" si="20"/>
        <v>0.39982283547799158</v>
      </c>
      <c r="X67" s="230">
        <f t="shared" si="20"/>
        <v>0.33640251937927867</v>
      </c>
      <c r="Y67" s="235">
        <f t="shared" si="20"/>
        <v>0.62384674805812479</v>
      </c>
      <c r="Z67" s="235">
        <f t="shared" si="19"/>
        <v>0.48253172710768089</v>
      </c>
      <c r="AA67" s="235">
        <f t="shared" si="19"/>
        <v>0.38460916651625021</v>
      </c>
      <c r="AB67" s="235">
        <f t="shared" si="19"/>
        <v>0.1585275612058944</v>
      </c>
      <c r="AC67" s="235">
        <f t="shared" si="19"/>
        <v>0.11862382079807159</v>
      </c>
      <c r="AD67" s="240">
        <f t="shared" si="19"/>
        <v>0.2890043486222052</v>
      </c>
      <c r="AE67" s="240">
        <f t="shared" si="19"/>
        <v>0.68048511299567449</v>
      </c>
      <c r="AF67" s="240">
        <f t="shared" si="19"/>
        <v>0.79876446194604123</v>
      </c>
      <c r="AG67" s="240">
        <f t="shared" si="19"/>
        <v>0.4682605947017332</v>
      </c>
      <c r="AH67" s="240">
        <f t="shared" si="19"/>
        <v>2.6964510487120563E-2</v>
      </c>
    </row>
    <row r="68" spans="2:34">
      <c r="B68" s="218">
        <v>470</v>
      </c>
      <c r="C68" s="220" t="s">
        <v>16</v>
      </c>
      <c r="D68" s="224">
        <f t="shared" si="21"/>
        <v>0.99999999997758204</v>
      </c>
      <c r="E68" s="190">
        <f t="shared" si="21"/>
        <v>0.99999997681650288</v>
      </c>
      <c r="F68" s="190">
        <f t="shared" si="21"/>
        <v>0.99999999466619005</v>
      </c>
      <c r="G68" s="190">
        <f t="shared" si="21"/>
        <v>0.99999998247844224</v>
      </c>
      <c r="H68" s="190">
        <f t="shared" si="21"/>
        <v>0.99999863606150208</v>
      </c>
      <c r="I68" s="190">
        <f t="shared" si="21"/>
        <v>0.99999989719155524</v>
      </c>
      <c r="J68" s="190">
        <f t="shared" si="21"/>
        <v>0.99996525452242158</v>
      </c>
      <c r="K68" s="190">
        <f t="shared" si="21"/>
        <v>0.99999998319208427</v>
      </c>
      <c r="L68" s="190">
        <f t="shared" si="21"/>
        <v>0.99999999247258331</v>
      </c>
      <c r="M68" s="190">
        <f t="shared" si="21"/>
        <v>0.99999505607662897</v>
      </c>
      <c r="N68" s="190">
        <f t="shared" si="21"/>
        <v>0.98509485107425343</v>
      </c>
      <c r="O68" s="190">
        <f t="shared" si="21"/>
        <v>0.99999998319208427</v>
      </c>
      <c r="P68" s="190">
        <f t="shared" si="21"/>
        <v>0.99999999247258331</v>
      </c>
      <c r="Q68" s="230">
        <f t="shared" si="20"/>
        <v>0.97771482200650173</v>
      </c>
      <c r="R68" s="230">
        <f t="shared" si="20"/>
        <v>0.90506738100077921</v>
      </c>
      <c r="S68" s="230">
        <f t="shared" si="20"/>
        <v>0.66071391677161451</v>
      </c>
      <c r="T68" s="230">
        <f t="shared" si="20"/>
        <v>0.61908243037873967</v>
      </c>
      <c r="U68" s="230">
        <f t="shared" si="20"/>
        <v>0.68232840748613388</v>
      </c>
      <c r="V68" s="230">
        <f t="shared" si="20"/>
        <v>0.44287779961130258</v>
      </c>
      <c r="W68" s="230">
        <f t="shared" si="20"/>
        <v>0.40863097457434644</v>
      </c>
      <c r="X68" s="230">
        <f t="shared" si="20"/>
        <v>0.34545881150986363</v>
      </c>
      <c r="Y68" s="235">
        <f t="shared" si="20"/>
        <v>0.63445982762146425</v>
      </c>
      <c r="Z68" s="235">
        <f t="shared" si="19"/>
        <v>0.4931972877548364</v>
      </c>
      <c r="AA68" s="235">
        <f t="shared" si="19"/>
        <v>0.39381874726101329</v>
      </c>
      <c r="AB68" s="235">
        <f t="shared" si="19"/>
        <v>0.16294545089479762</v>
      </c>
      <c r="AC68" s="235">
        <f t="shared" si="19"/>
        <v>0.12242529718293005</v>
      </c>
      <c r="AD68" s="240">
        <f t="shared" si="19"/>
        <v>0.29679219175760918</v>
      </c>
      <c r="AE68" s="240">
        <f t="shared" si="19"/>
        <v>0.69420357541162503</v>
      </c>
      <c r="AF68" s="240">
        <f t="shared" si="19"/>
        <v>0.80943981020844247</v>
      </c>
      <c r="AG68" s="240">
        <f t="shared" si="19"/>
        <v>0.47901841022617897</v>
      </c>
      <c r="AH68" s="240">
        <f t="shared" si="19"/>
        <v>2.8695983144668813E-2</v>
      </c>
    </row>
    <row r="69" spans="2:34">
      <c r="B69" s="218">
        <v>480</v>
      </c>
      <c r="C69" s="220" t="s">
        <v>16</v>
      </c>
      <c r="D69" s="224">
        <f t="shared" si="21"/>
        <v>0.99999999999049327</v>
      </c>
      <c r="E69" s="190">
        <f t="shared" si="21"/>
        <v>0.99999998761742914</v>
      </c>
      <c r="F69" s="190">
        <f t="shared" si="21"/>
        <v>0.99999999731221023</v>
      </c>
      <c r="G69" s="190">
        <f t="shared" si="21"/>
        <v>0.99999999089875125</v>
      </c>
      <c r="H69" s="190">
        <f t="shared" si="21"/>
        <v>0.99999916306054204</v>
      </c>
      <c r="I69" s="190">
        <f t="shared" si="21"/>
        <v>0.99999994262499436</v>
      </c>
      <c r="J69" s="190">
        <f t="shared" si="21"/>
        <v>0.99997595700982733</v>
      </c>
      <c r="K69" s="190">
        <f t="shared" si="21"/>
        <v>0.99999999132157347</v>
      </c>
      <c r="L69" s="190">
        <f t="shared" si="21"/>
        <v>0.99999999618819979</v>
      </c>
      <c r="M69" s="190">
        <f t="shared" si="21"/>
        <v>0.99999684841592718</v>
      </c>
      <c r="N69" s="190">
        <f t="shared" si="21"/>
        <v>0.98695822546040712</v>
      </c>
      <c r="O69" s="190">
        <f t="shared" si="21"/>
        <v>0.99999999132157347</v>
      </c>
      <c r="P69" s="190">
        <f t="shared" si="21"/>
        <v>0.99999999618819979</v>
      </c>
      <c r="Q69" s="230">
        <f t="shared" si="20"/>
        <v>0.98041685941237566</v>
      </c>
      <c r="R69" s="230">
        <f t="shared" si="20"/>
        <v>0.91227828000324807</v>
      </c>
      <c r="S69" s="230">
        <f t="shared" si="20"/>
        <v>0.67198923967254054</v>
      </c>
      <c r="T69" s="230">
        <f t="shared" si="20"/>
        <v>0.63068463769649397</v>
      </c>
      <c r="U69" s="230">
        <f t="shared" si="20"/>
        <v>0.69337779125135068</v>
      </c>
      <c r="V69" s="230">
        <f t="shared" si="20"/>
        <v>0.45269932139195834</v>
      </c>
      <c r="W69" s="230">
        <f t="shared" si="20"/>
        <v>0.41728852794267124</v>
      </c>
      <c r="X69" s="230">
        <f t="shared" si="20"/>
        <v>0.35439442749010264</v>
      </c>
      <c r="Y69" s="235">
        <f t="shared" si="20"/>
        <v>0.64476507244104286</v>
      </c>
      <c r="Z69" s="235">
        <f t="shared" si="19"/>
        <v>0.50364228810405676</v>
      </c>
      <c r="AA69" s="235">
        <f t="shared" si="19"/>
        <v>0.40288067663564975</v>
      </c>
      <c r="AB69" s="235">
        <f t="shared" si="19"/>
        <v>0.16731969420576986</v>
      </c>
      <c r="AC69" s="235">
        <f t="shared" si="19"/>
        <v>0.12620176769475477</v>
      </c>
      <c r="AD69" s="240">
        <f t="shared" si="19"/>
        <v>0.30448687749244796</v>
      </c>
      <c r="AE69" s="240">
        <f t="shared" si="19"/>
        <v>0.70739398928160435</v>
      </c>
      <c r="AF69" s="240">
        <f t="shared" si="19"/>
        <v>0.81957233701862564</v>
      </c>
      <c r="AG69" s="240">
        <f t="shared" si="19"/>
        <v>0.48956225081573462</v>
      </c>
      <c r="AH69" s="240">
        <f t="shared" si="19"/>
        <v>3.0464909744352342E-2</v>
      </c>
    </row>
    <row r="70" spans="2:34">
      <c r="B70" s="218">
        <v>490</v>
      </c>
      <c r="C70" s="220" t="s">
        <v>16</v>
      </c>
      <c r="D70" s="224">
        <f t="shared" si="21"/>
        <v>0.99999999999597855</v>
      </c>
      <c r="E70" s="190">
        <f t="shared" si="21"/>
        <v>0.99999999339968759</v>
      </c>
      <c r="F70" s="190">
        <f t="shared" si="21"/>
        <v>0.9999999986486493</v>
      </c>
      <c r="G70" s="190">
        <f t="shared" si="21"/>
        <v>0.99999999528359296</v>
      </c>
      <c r="H70" s="190">
        <f t="shared" si="21"/>
        <v>0.99999948730956223</v>
      </c>
      <c r="I70" s="190">
        <f t="shared" si="21"/>
        <v>0.99999996804482982</v>
      </c>
      <c r="J70" s="190">
        <f t="shared" si="21"/>
        <v>0.99998338400320441</v>
      </c>
      <c r="K70" s="190">
        <f t="shared" si="21"/>
        <v>0.99999999552992225</v>
      </c>
      <c r="L70" s="190">
        <f t="shared" si="21"/>
        <v>0.99999999807428219</v>
      </c>
      <c r="M70" s="190">
        <f t="shared" si="21"/>
        <v>0.99999799438135251</v>
      </c>
      <c r="N70" s="190">
        <f t="shared" si="21"/>
        <v>0.98859160553114922</v>
      </c>
      <c r="O70" s="190">
        <f t="shared" si="21"/>
        <v>0.99999999552992225</v>
      </c>
      <c r="P70" s="190">
        <f t="shared" si="21"/>
        <v>0.99999999807428219</v>
      </c>
      <c r="Q70" s="230">
        <f t="shared" si="20"/>
        <v>0.98279770215170459</v>
      </c>
      <c r="R70" s="230">
        <f t="shared" si="20"/>
        <v>0.91895834155999201</v>
      </c>
      <c r="S70" s="230">
        <f t="shared" si="20"/>
        <v>0.68289929893496237</v>
      </c>
      <c r="T70" s="230">
        <f t="shared" si="20"/>
        <v>0.6419468333120647</v>
      </c>
      <c r="U70" s="230">
        <f t="shared" si="20"/>
        <v>0.70405043369084164</v>
      </c>
      <c r="V70" s="230">
        <f t="shared" si="20"/>
        <v>0.46234142099463882</v>
      </c>
      <c r="W70" s="230">
        <f t="shared" si="20"/>
        <v>0.42579784150549449</v>
      </c>
      <c r="X70" s="230">
        <f t="shared" si="20"/>
        <v>0.36320915536708709</v>
      </c>
      <c r="Y70" s="235">
        <f t="shared" si="20"/>
        <v>0.65477097392654826</v>
      </c>
      <c r="Z70" s="235">
        <f t="shared" si="19"/>
        <v>0.51386992342882509</v>
      </c>
      <c r="AA70" s="235">
        <f t="shared" si="19"/>
        <v>0.41179635741514287</v>
      </c>
      <c r="AB70" s="235">
        <f t="shared" si="19"/>
        <v>0.1716500136999532</v>
      </c>
      <c r="AC70" s="235">
        <f t="shared" si="19"/>
        <v>0.12995236240512673</v>
      </c>
      <c r="AD70" s="240">
        <f t="shared" si="19"/>
        <v>0.31208830152640227</v>
      </c>
      <c r="AE70" s="240">
        <f t="shared" si="19"/>
        <v>0.72006991647665464</v>
      </c>
      <c r="AF70" s="240">
        <f t="shared" si="19"/>
        <v>0.82918657065167178</v>
      </c>
      <c r="AG70" s="240">
        <f t="shared" si="19"/>
        <v>0.49989467272033772</v>
      </c>
      <c r="AH70" s="240">
        <f t="shared" si="19"/>
        <v>3.2269437844651971E-2</v>
      </c>
    </row>
    <row r="71" spans="2:34">
      <c r="B71" s="218">
        <v>500</v>
      </c>
      <c r="C71" s="220" t="s">
        <v>16</v>
      </c>
      <c r="D71" s="224">
        <f t="shared" si="21"/>
        <v>0.9999999999983028</v>
      </c>
      <c r="E71" s="190">
        <f t="shared" si="21"/>
        <v>0.99999999648849835</v>
      </c>
      <c r="F71" s="190">
        <f t="shared" si="21"/>
        <v>0.99999999932202255</v>
      </c>
      <c r="G71" s="190">
        <f t="shared" si="21"/>
        <v>0.99999999756126434</v>
      </c>
      <c r="H71" s="190">
        <f t="shared" si="21"/>
        <v>0.99999968643849846</v>
      </c>
      <c r="I71" s="190">
        <f t="shared" si="21"/>
        <v>0.99999998223616915</v>
      </c>
      <c r="J71" s="190">
        <f t="shared" si="21"/>
        <v>0.99998853047578207</v>
      </c>
      <c r="K71" s="190">
        <f t="shared" si="21"/>
        <v>0.99999999770279724</v>
      </c>
      <c r="L71" s="190">
        <f t="shared" si="21"/>
        <v>0.99999999902927805</v>
      </c>
      <c r="M71" s="190">
        <f t="shared" si="21"/>
        <v>0.99999872569215387</v>
      </c>
      <c r="N71" s="190">
        <f t="shared" si="21"/>
        <v>0.99002282526146668</v>
      </c>
      <c r="O71" s="190">
        <f t="shared" si="21"/>
        <v>0.99999999770279724</v>
      </c>
      <c r="P71" s="190">
        <f t="shared" si="21"/>
        <v>0.99999999902927805</v>
      </c>
      <c r="Q71" s="230">
        <f t="shared" si="20"/>
        <v>0.98489437056001783</v>
      </c>
      <c r="R71" s="230">
        <f t="shared" si="20"/>
        <v>0.92514422645712446</v>
      </c>
      <c r="S71" s="230">
        <f t="shared" si="20"/>
        <v>0.69345420634975008</v>
      </c>
      <c r="T71" s="230">
        <f t="shared" si="20"/>
        <v>0.65287687059361221</v>
      </c>
      <c r="U71" s="230">
        <f t="shared" si="20"/>
        <v>0.71435765615161639</v>
      </c>
      <c r="V71" s="230">
        <f t="shared" si="20"/>
        <v>0.47180638322932944</v>
      </c>
      <c r="W71" s="230">
        <f t="shared" si="20"/>
        <v>0.43416132139055796</v>
      </c>
      <c r="X71" s="230">
        <f t="shared" si="20"/>
        <v>0.3719030287701891</v>
      </c>
      <c r="Y71" s="235">
        <f t="shared" si="20"/>
        <v>0.66448590554398468</v>
      </c>
      <c r="Z71" s="235">
        <f t="shared" si="19"/>
        <v>0.52388354864329734</v>
      </c>
      <c r="AA71" s="235">
        <f t="shared" si="19"/>
        <v>0.42056734194001627</v>
      </c>
      <c r="AB71" s="235">
        <f t="shared" si="19"/>
        <v>0.17593637477946145</v>
      </c>
      <c r="AC71" s="235">
        <f t="shared" si="19"/>
        <v>0.13367626553531275</v>
      </c>
      <c r="AD71" s="240">
        <f t="shared" si="19"/>
        <v>0.31959654121552866</v>
      </c>
      <c r="AE71" s="240">
        <f t="shared" si="19"/>
        <v>0.73224541235458296</v>
      </c>
      <c r="AF71" s="240">
        <f t="shared" si="19"/>
        <v>0.83830634907436241</v>
      </c>
      <c r="AG71" s="240">
        <f t="shared" si="19"/>
        <v>0.510018440263596</v>
      </c>
      <c r="AH71" s="240">
        <f t="shared" si="19"/>
        <v>3.4107759519983849E-2</v>
      </c>
    </row>
    <row r="72" spans="2:34">
      <c r="B72" s="218">
        <v>510</v>
      </c>
      <c r="C72" s="220" t="s">
        <v>16</v>
      </c>
      <c r="D72" s="224">
        <f t="shared" si="21"/>
        <v>0.99999999999928524</v>
      </c>
      <c r="E72" s="190">
        <f t="shared" si="21"/>
        <v>0.99999999813514573</v>
      </c>
      <c r="F72" s="190">
        <f t="shared" si="21"/>
        <v>0.99999999966053799</v>
      </c>
      <c r="G72" s="190">
        <f t="shared" si="21"/>
        <v>0.99999999874160317</v>
      </c>
      <c r="H72" s="190">
        <f t="shared" si="21"/>
        <v>0.99999980851373949</v>
      </c>
      <c r="I72" s="190">
        <f t="shared" si="21"/>
        <v>0.99999999014270347</v>
      </c>
      <c r="J72" s="190">
        <f t="shared" si="21"/>
        <v>0.99999209182454374</v>
      </c>
      <c r="K72" s="190">
        <f t="shared" si="21"/>
        <v>0.99999999882198187</v>
      </c>
      <c r="L72" s="190">
        <f t="shared" si="21"/>
        <v>0.99999999951169261</v>
      </c>
      <c r="M72" s="190">
        <f t="shared" si="21"/>
        <v>0.99999919156010164</v>
      </c>
      <c r="N72" s="190">
        <f t="shared" si="21"/>
        <v>0.99127645358372685</v>
      </c>
      <c r="O72" s="190">
        <f t="shared" si="21"/>
        <v>0.99999999882198187</v>
      </c>
      <c r="P72" s="190">
        <f t="shared" si="21"/>
        <v>0.99999999951169261</v>
      </c>
      <c r="Q72" s="230">
        <f t="shared" si="20"/>
        <v>0.98673982888996825</v>
      </c>
      <c r="R72" s="230">
        <f t="shared" si="20"/>
        <v>0.93087043711345718</v>
      </c>
      <c r="S72" s="230">
        <f t="shared" si="20"/>
        <v>0.70366403148278478</v>
      </c>
      <c r="T72" s="230">
        <f t="shared" si="20"/>
        <v>0.66348269942552041</v>
      </c>
      <c r="U72" s="230">
        <f t="shared" si="20"/>
        <v>0.72431065997320609</v>
      </c>
      <c r="V72" s="230">
        <f t="shared" si="20"/>
        <v>0.48109662464606118</v>
      </c>
      <c r="W72" s="230">
        <f t="shared" si="20"/>
        <v>0.44238141698546785</v>
      </c>
      <c r="X72" s="230">
        <f t="shared" si="20"/>
        <v>0.38047629916299236</v>
      </c>
      <c r="Y72" s="235">
        <f t="shared" si="20"/>
        <v>0.67391810362448445</v>
      </c>
      <c r="Z72" s="235">
        <f t="shared" si="19"/>
        <v>0.53368664591505699</v>
      </c>
      <c r="AA72" s="235">
        <f t="shared" si="19"/>
        <v>0.4291953075607754</v>
      </c>
      <c r="AB72" s="235">
        <f t="shared" si="19"/>
        <v>0.18017882927676493</v>
      </c>
      <c r="AC72" s="235">
        <f t="shared" si="19"/>
        <v>0.13737288717090787</v>
      </c>
      <c r="AD72" s="240">
        <f t="shared" si="19"/>
        <v>0.32701183249361621</v>
      </c>
      <c r="AE72" s="240">
        <f t="shared" si="19"/>
        <v>0.74393489240045341</v>
      </c>
      <c r="AF72" s="240">
        <f t="shared" si="19"/>
        <v>0.84695464799580222</v>
      </c>
      <c r="AG72" s="240">
        <f t="shared" si="19"/>
        <v>0.51993648983727536</v>
      </c>
      <c r="AH72" s="240">
        <f t="shared" si="19"/>
        <v>3.5978108547285337E-2</v>
      </c>
    </row>
    <row r="73" spans="2:34">
      <c r="B73" s="218">
        <v>520</v>
      </c>
      <c r="C73" s="220" t="s">
        <v>16</v>
      </c>
      <c r="D73" s="224">
        <f t="shared" si="21"/>
        <v>0.99999999999969968</v>
      </c>
      <c r="E73" s="190">
        <f t="shared" si="21"/>
        <v>0.99999999901129744</v>
      </c>
      <c r="F73" s="190">
        <f t="shared" si="21"/>
        <v>0.9999999998303527</v>
      </c>
      <c r="G73" s="190">
        <f t="shared" si="21"/>
        <v>0.99999999935192951</v>
      </c>
      <c r="H73" s="190">
        <f t="shared" si="21"/>
        <v>0.99999988322824807</v>
      </c>
      <c r="I73" s="190">
        <f t="shared" si="21"/>
        <v>0.99999999453928301</v>
      </c>
      <c r="J73" s="190">
        <f t="shared" si="21"/>
        <v>0.99999455312289587</v>
      </c>
      <c r="K73" s="190">
        <f t="shared" si="21"/>
        <v>0.99999999939712558</v>
      </c>
      <c r="L73" s="190">
        <f t="shared" si="21"/>
        <v>0.99999999975484499</v>
      </c>
      <c r="M73" s="190">
        <f t="shared" si="21"/>
        <v>0.99999948783923331</v>
      </c>
      <c r="N73" s="190">
        <f t="shared" si="21"/>
        <v>0.99237416068035633</v>
      </c>
      <c r="O73" s="190">
        <f t="shared" si="21"/>
        <v>0.99999999939712558</v>
      </c>
      <c r="P73" s="190">
        <f t="shared" si="21"/>
        <v>0.99999999975484499</v>
      </c>
      <c r="Q73" s="230">
        <f t="shared" si="20"/>
        <v>0.98836339428971176</v>
      </c>
      <c r="R73" s="230">
        <f t="shared" si="20"/>
        <v>0.93616933643047451</v>
      </c>
      <c r="S73" s="230">
        <f t="shared" si="20"/>
        <v>0.71353876483972078</v>
      </c>
      <c r="T73" s="230">
        <f t="shared" si="20"/>
        <v>0.67377232120827912</v>
      </c>
      <c r="U73" s="230">
        <f t="shared" si="20"/>
        <v>0.7339204849629487</v>
      </c>
      <c r="V73" s="230">
        <f t="shared" si="20"/>
        <v>0.49021466877091424</v>
      </c>
      <c r="W73" s="230">
        <f t="shared" si="20"/>
        <v>0.45046060695253265</v>
      </c>
      <c r="X73" s="230">
        <f t="shared" si="20"/>
        <v>0.3889294066176211</v>
      </c>
      <c r="Y73" s="235">
        <f t="shared" si="20"/>
        <v>0.68307565344003407</v>
      </c>
      <c r="Z73" s="235">
        <f t="shared" si="19"/>
        <v>0.54328279656853917</v>
      </c>
      <c r="AA73" s="235">
        <f t="shared" si="19"/>
        <v>0.43768203522789645</v>
      </c>
      <c r="AB73" s="235">
        <f t="shared" si="19"/>
        <v>0.18437750435039768</v>
      </c>
      <c r="AC73" s="235">
        <f t="shared" si="19"/>
        <v>0.14104162662125153</v>
      </c>
      <c r="AD73" s="240">
        <f t="shared" si="19"/>
        <v>0.33433454944826779</v>
      </c>
      <c r="AE73" s="240">
        <f t="shared" si="19"/>
        <v>0.75515300555048004</v>
      </c>
      <c r="AF73" s="240">
        <f t="shared" si="19"/>
        <v>0.85515409499232165</v>
      </c>
      <c r="AG73" s="240">
        <f t="shared" si="19"/>
        <v>0.52965189844246907</v>
      </c>
      <c r="AH73" s="240">
        <f t="shared" si="19"/>
        <v>3.7878784456090449E-2</v>
      </c>
    </row>
    <row r="74" spans="2:34">
      <c r="B74" s="218">
        <v>530</v>
      </c>
      <c r="C74" s="220" t="s">
        <v>16</v>
      </c>
      <c r="D74" s="224">
        <f t="shared" si="21"/>
        <v>0.99999999999987399</v>
      </c>
      <c r="E74" s="190">
        <f t="shared" si="21"/>
        <v>0.9999999994766442</v>
      </c>
      <c r="F74" s="190">
        <f t="shared" si="21"/>
        <v>0.99999999991536903</v>
      </c>
      <c r="G74" s="190">
        <f t="shared" si="21"/>
        <v>0.99999999966686004</v>
      </c>
      <c r="H74" s="190">
        <f t="shared" si="21"/>
        <v>0.99999992888546263</v>
      </c>
      <c r="I74" s="190">
        <f t="shared" si="21"/>
        <v>0.99999999697967457</v>
      </c>
      <c r="J74" s="190">
        <f t="shared" si="21"/>
        <v>0.99999625212035326</v>
      </c>
      <c r="K74" s="190">
        <f t="shared" si="21"/>
        <v>0.99999999969205455</v>
      </c>
      <c r="L74" s="190">
        <f t="shared" si="21"/>
        <v>0.99999999987714727</v>
      </c>
      <c r="M74" s="190">
        <f t="shared" si="21"/>
        <v>0.99999967597011208</v>
      </c>
      <c r="N74" s="190">
        <f t="shared" si="21"/>
        <v>0.99333504151538454</v>
      </c>
      <c r="O74" s="190">
        <f t="shared" si="21"/>
        <v>0.99999999969205455</v>
      </c>
      <c r="P74" s="190">
        <f t="shared" si="21"/>
        <v>0.99999999987714727</v>
      </c>
      <c r="Q74" s="230">
        <f t="shared" si="20"/>
        <v>0.98979110902056477</v>
      </c>
      <c r="R74" s="230">
        <f t="shared" si="20"/>
        <v>0.94107130396893457</v>
      </c>
      <c r="S74" s="230">
        <f t="shared" si="20"/>
        <v>0.72308828985423657</v>
      </c>
      <c r="T74" s="230">
        <f t="shared" si="20"/>
        <v>0.68375375138399874</v>
      </c>
      <c r="U74" s="230">
        <f t="shared" si="20"/>
        <v>0.74319799509803608</v>
      </c>
      <c r="V74" s="230">
        <f t="shared" si="20"/>
        <v>0.49916312454618317</v>
      </c>
      <c r="W74" s="230">
        <f t="shared" si="20"/>
        <v>0.4584013867163656</v>
      </c>
      <c r="X74" s="230">
        <f t="shared" si="20"/>
        <v>0.39726295646793475</v>
      </c>
      <c r="Y74" s="235">
        <f t="shared" si="20"/>
        <v>0.69196647809276979</v>
      </c>
      <c r="Z74" s="235">
        <f t="shared" si="19"/>
        <v>0.55267565672045882</v>
      </c>
      <c r="AA74" s="235">
        <f t="shared" si="19"/>
        <v>0.44602939067185882</v>
      </c>
      <c r="AB74" s="235">
        <f t="shared" si="19"/>
        <v>0.18853259265799605</v>
      </c>
      <c r="AC74" s="235">
        <f t="shared" si="19"/>
        <v>0.14468206992449406</v>
      </c>
      <c r="AD74" s="240">
        <f t="shared" si="19"/>
        <v>0.34156518624039534</v>
      </c>
      <c r="AE74" s="240">
        <f t="shared" si="19"/>
        <v>0.76591452980403929</v>
      </c>
      <c r="AF74" s="240">
        <f t="shared" si="19"/>
        <v>0.86292603451094518</v>
      </c>
      <c r="AG74" s="240">
        <f t="shared" si="19"/>
        <v>0.53916785621433039</v>
      </c>
      <c r="AH74" s="240">
        <f t="shared" si="19"/>
        <v>3.9808123452458218E-2</v>
      </c>
    </row>
    <row r="75" spans="2:34">
      <c r="B75" s="218">
        <v>540</v>
      </c>
      <c r="C75" s="220" t="s">
        <v>16</v>
      </c>
      <c r="D75" s="224">
        <f t="shared" si="21"/>
        <v>0.99999999999994726</v>
      </c>
      <c r="E75" s="190">
        <f t="shared" si="21"/>
        <v>0.9999999997233836</v>
      </c>
      <c r="F75" s="190">
        <f t="shared" si="21"/>
        <v>0.9999999999578516</v>
      </c>
      <c r="G75" s="190">
        <f t="shared" si="21"/>
        <v>0.99999999982904741</v>
      </c>
      <c r="H75" s="190">
        <f t="shared" si="21"/>
        <v>0.99999995674543352</v>
      </c>
      <c r="I75" s="190">
        <f t="shared" si="21"/>
        <v>0.99999999833195163</v>
      </c>
      <c r="J75" s="190">
        <f t="shared" si="21"/>
        <v>0.99999742359014554</v>
      </c>
      <c r="K75" s="190">
        <f t="shared" si="21"/>
        <v>0.9999999998429856</v>
      </c>
      <c r="L75" s="190">
        <f t="shared" si="21"/>
        <v>0.99999999993854294</v>
      </c>
      <c r="M75" s="190">
        <f t="shared" si="21"/>
        <v>0.99999979525349381</v>
      </c>
      <c r="N75" s="190">
        <f t="shared" si="21"/>
        <v>0.99417591043536058</v>
      </c>
      <c r="O75" s="190">
        <f t="shared" si="21"/>
        <v>0.9999999998429856</v>
      </c>
      <c r="P75" s="190">
        <f t="shared" si="21"/>
        <v>0.99999999993854294</v>
      </c>
      <c r="Q75" s="230">
        <f t="shared" si="20"/>
        <v>0.99104607266863254</v>
      </c>
      <c r="R75" s="230">
        <f t="shared" si="20"/>
        <v>0.94560478153700001</v>
      </c>
      <c r="S75" s="230">
        <f t="shared" si="20"/>
        <v>0.73232234867433343</v>
      </c>
      <c r="T75" s="230">
        <f t="shared" si="20"/>
        <v>0.69343498728892272</v>
      </c>
      <c r="U75" s="230">
        <f t="shared" si="20"/>
        <v>0.7521538503824855</v>
      </c>
      <c r="V75" s="230">
        <f t="shared" si="20"/>
        <v>0.50794466756937162</v>
      </c>
      <c r="W75" s="230">
        <f t="shared" si="20"/>
        <v>0.46620625816162958</v>
      </c>
      <c r="X75" s="230">
        <f t="shared" si="20"/>
        <v>0.40547769794502464</v>
      </c>
      <c r="Y75" s="235">
        <f t="shared" si="20"/>
        <v>0.7005983300237616</v>
      </c>
      <c r="Z75" s="235">
        <f t="shared" si="19"/>
        <v>0.56186893617440548</v>
      </c>
      <c r="AA75" s="235">
        <f t="shared" si="19"/>
        <v>0.45423930828954545</v>
      </c>
      <c r="AB75" s="235">
        <f t="shared" si="19"/>
        <v>0.19264434365773314</v>
      </c>
      <c r="AC75" s="235">
        <f t="shared" si="19"/>
        <v>0.14829388828354662</v>
      </c>
      <c r="AD75" s="240">
        <f t="shared" si="19"/>
        <v>0.3487043410937809</v>
      </c>
      <c r="AE75" s="240">
        <f t="shared" si="19"/>
        <v>0.77623428175662268</v>
      </c>
      <c r="AF75" s="240">
        <f t="shared" si="19"/>
        <v>0.87029127753847824</v>
      </c>
      <c r="AG75" s="240">
        <f t="shared" si="19"/>
        <v>0.54848764243784143</v>
      </c>
      <c r="AH75" s="240">
        <f t="shared" si="19"/>
        <v>4.1764518859542521E-2</v>
      </c>
    </row>
    <row r="76" spans="2:34">
      <c r="B76" s="218">
        <v>550</v>
      </c>
      <c r="C76" s="220" t="s">
        <v>16</v>
      </c>
      <c r="D76" s="224">
        <f t="shared" si="21"/>
        <v>0.99999999999997791</v>
      </c>
      <c r="E76" s="190">
        <f t="shared" si="21"/>
        <v>0.99999999985400312</v>
      </c>
      <c r="F76" s="190">
        <f t="shared" si="21"/>
        <v>0.99999999997904232</v>
      </c>
      <c r="G76" s="190">
        <f t="shared" si="21"/>
        <v>0.99999999991241884</v>
      </c>
      <c r="H76" s="190">
        <f t="shared" si="21"/>
        <v>0.99999997372221527</v>
      </c>
      <c r="I76" s="190">
        <f t="shared" si="21"/>
        <v>0.99999999908007986</v>
      </c>
      <c r="J76" s="190">
        <f t="shared" si="21"/>
        <v>0.99999823046869363</v>
      </c>
      <c r="K76" s="190">
        <f t="shared" si="21"/>
        <v>0.99999999992007804</v>
      </c>
      <c r="L76" s="190">
        <f t="shared" si="21"/>
        <v>0.99999999996930677</v>
      </c>
      <c r="M76" s="190">
        <f t="shared" si="21"/>
        <v>0.99999987077969898</v>
      </c>
      <c r="N76" s="190">
        <f t="shared" si="21"/>
        <v>0.99491155943527432</v>
      </c>
      <c r="O76" s="190">
        <f t="shared" si="21"/>
        <v>0.99999999992007804</v>
      </c>
      <c r="P76" s="190">
        <f t="shared" si="21"/>
        <v>0.99999999996930677</v>
      </c>
      <c r="Q76" s="230">
        <f t="shared" si="20"/>
        <v>0.99214875716476025</v>
      </c>
      <c r="R76" s="230">
        <f t="shared" si="20"/>
        <v>0.9497963327704747</v>
      </c>
      <c r="S76" s="230">
        <f t="shared" si="20"/>
        <v>0.74125053250670003</v>
      </c>
      <c r="T76" s="230">
        <f t="shared" si="20"/>
        <v>0.70282398082494801</v>
      </c>
      <c r="U76" s="230">
        <f t="shared" si="20"/>
        <v>0.76079849152415413</v>
      </c>
      <c r="V76" s="230">
        <f t="shared" si="20"/>
        <v>0.5165620237774643</v>
      </c>
      <c r="W76" s="230">
        <f t="shared" si="20"/>
        <v>0.47387772078543605</v>
      </c>
      <c r="X76" s="230">
        <f t="shared" si="20"/>
        <v>0.41357450519543681</v>
      </c>
      <c r="Y76" s="235">
        <f t="shared" si="20"/>
        <v>0.70897878473299802</v>
      </c>
      <c r="Z76" s="235">
        <f t="shared" si="19"/>
        <v>0.57086638023387426</v>
      </c>
      <c r="AA76" s="235">
        <f t="shared" si="19"/>
        <v>0.46231377672748603</v>
      </c>
      <c r="AB76" s="235">
        <f t="shared" si="19"/>
        <v>0.1967130559071783</v>
      </c>
      <c r="AC76" s="235">
        <f t="shared" si="19"/>
        <v>0.15187673323609963</v>
      </c>
      <c r="AD76" s="240">
        <f t="shared" si="19"/>
        <v>0.35575270211451054</v>
      </c>
      <c r="AE76" s="240">
        <f t="shared" si="19"/>
        <v>0.78612704370403164</v>
      </c>
      <c r="AF76" s="240">
        <f t="shared" si="19"/>
        <v>0.87726973501428196</v>
      </c>
      <c r="AG76" s="240">
        <f t="shared" si="19"/>
        <v>0.55761460462499812</v>
      </c>
      <c r="AH76" s="240">
        <f t="shared" si="19"/>
        <v>4.3746409998661091E-2</v>
      </c>
    </row>
    <row r="77" spans="2:34">
      <c r="B77" s="218">
        <v>560</v>
      </c>
      <c r="C77" s="220" t="s">
        <v>16</v>
      </c>
      <c r="D77" s="224">
        <f t="shared" si="21"/>
        <v>0.99999999999999079</v>
      </c>
      <c r="E77" s="190">
        <f t="shared" si="21"/>
        <v>0.99999999992304656</v>
      </c>
      <c r="F77" s="190">
        <f t="shared" si="21"/>
        <v>0.99999999998959477</v>
      </c>
      <c r="G77" s="190">
        <f t="shared" si="21"/>
        <v>0.99999999995520072</v>
      </c>
      <c r="H77" s="190">
        <f t="shared" si="21"/>
        <v>0.99999998405381307</v>
      </c>
      <c r="I77" s="190">
        <f t="shared" si="21"/>
        <v>0.99999999949334606</v>
      </c>
      <c r="J77" s="190">
        <f t="shared" si="21"/>
        <v>0.99999878567015643</v>
      </c>
      <c r="K77" s="190">
        <f t="shared" si="21"/>
        <v>0.99999999995938416</v>
      </c>
      <c r="L77" s="190">
        <f t="shared" si="21"/>
        <v>0.99999999998469502</v>
      </c>
      <c r="M77" s="190">
        <f t="shared" si="21"/>
        <v>0.99999991853785286</v>
      </c>
      <c r="N77" s="190">
        <f t="shared" si="21"/>
        <v>0.99555499486861376</v>
      </c>
      <c r="O77" s="190">
        <f t="shared" si="21"/>
        <v>0.99999999995938416</v>
      </c>
      <c r="P77" s="190">
        <f t="shared" si="21"/>
        <v>0.99999999998469502</v>
      </c>
      <c r="Q77" s="230">
        <f t="shared" si="21"/>
        <v>0.9931172860097276</v>
      </c>
      <c r="R77" s="230">
        <f t="shared" si="21"/>
        <v>0.95367080380149283</v>
      </c>
      <c r="S77" s="230">
        <f t="shared" si="21"/>
        <v>0.74988225807337849</v>
      </c>
      <c r="T77" s="230">
        <f t="shared" ref="T77:AI81" si="22">IF((T$2-(SQRT((T$9/T$15)^2+4*T$16*T$14))*$B77) &lt; 0, 0.5*EXP(((T$9/T$15)*T$2)/(2*T$14))*(EXP(-(T$2*(SQRT((T$9/T$15)^2+4*T$16*T$14)))/(2*T$14))*(2-ERFC(-(T$2-(SQRT((T$9/T$15)^2+4*T$16*T$14))*$B77)/(2*SQRT(T$14*$B77))))),0.5*EXP(((T$9/T$15)*T$2)/(2*T$14))*(EXP(-(T$2*(SQRT((T$9/T$15)^2+4*T$16*T$14)))/(2*T$14))*ERFC((T$2-(SQRT((T$9/T$15)^2+4*T$16*T$14))*$B77)/(2*SQRT(T$14*$B77)))))</f>
        <v>0.71192861532681839</v>
      </c>
      <c r="U77" s="230">
        <f t="shared" si="22"/>
        <v>0.76914212676810001</v>
      </c>
      <c r="V77" s="230">
        <f t="shared" si="22"/>
        <v>0.52501795527658146</v>
      </c>
      <c r="W77" s="230">
        <f t="shared" si="22"/>
        <v>0.48141826420496497</v>
      </c>
      <c r="X77" s="230">
        <f t="shared" si="22"/>
        <v>0.42155436041298566</v>
      </c>
      <c r="Y77" s="235">
        <f t="shared" si="22"/>
        <v>0.71711523821339163</v>
      </c>
      <c r="Z77" s="235">
        <f t="shared" si="22"/>
        <v>0.57967175375662883</v>
      </c>
      <c r="AA77" s="235">
        <f t="shared" si="22"/>
        <v>0.47025482654171857</v>
      </c>
      <c r="AB77" s="235">
        <f t="shared" si="22"/>
        <v>0.2007390702443424</v>
      </c>
      <c r="AC77" s="235">
        <f t="shared" si="22"/>
        <v>0.15543042347389924</v>
      </c>
      <c r="AD77" s="240">
        <f t="shared" si="22"/>
        <v>0.36271103509104563</v>
      </c>
      <c r="AE77" s="240">
        <f t="shared" si="22"/>
        <v>0.79560748365522438</v>
      </c>
      <c r="AF77" s="240">
        <f t="shared" si="22"/>
        <v>0.88388054907107672</v>
      </c>
      <c r="AG77" s="240">
        <f t="shared" si="19"/>
        <v>0.5665521402768634</v>
      </c>
      <c r="AH77" s="240">
        <f t="shared" si="19"/>
        <v>4.5752309340579167E-2</v>
      </c>
    </row>
    <row r="78" spans="2:34">
      <c r="B78" s="218">
        <v>570</v>
      </c>
      <c r="C78" s="220" t="s">
        <v>16</v>
      </c>
      <c r="D78" s="224">
        <f t="shared" si="21"/>
        <v>0.99999999999999611</v>
      </c>
      <c r="E78" s="190">
        <f t="shared" si="21"/>
        <v>0.99999999995948996</v>
      </c>
      <c r="F78" s="190">
        <f t="shared" si="21"/>
        <v>0.99999999999484124</v>
      </c>
      <c r="G78" s="190">
        <f t="shared" si="21"/>
        <v>0.99999999997711819</v>
      </c>
      <c r="H78" s="190">
        <f t="shared" si="21"/>
        <v>0.99999999033365206</v>
      </c>
      <c r="I78" s="190">
        <f t="shared" si="21"/>
        <v>0.9999999997213086</v>
      </c>
      <c r="J78" s="190">
        <f t="shared" si="21"/>
        <v>0.99999916733586225</v>
      </c>
      <c r="K78" s="190">
        <f t="shared" si="21"/>
        <v>0.99999999997939093</v>
      </c>
      <c r="L78" s="190">
        <f t="shared" si="21"/>
        <v>0.99999999999237943</v>
      </c>
      <c r="M78" s="190">
        <f t="shared" si="21"/>
        <v>0.9999999486999348</v>
      </c>
      <c r="N78" s="190">
        <f t="shared" si="21"/>
        <v>0.99611764533100589</v>
      </c>
      <c r="O78" s="190">
        <f t="shared" si="21"/>
        <v>0.99999999997939093</v>
      </c>
      <c r="P78" s="190">
        <f t="shared" si="21"/>
        <v>0.99999999999237943</v>
      </c>
      <c r="Q78" s="230">
        <f t="shared" si="21"/>
        <v>0.99396769143431396</v>
      </c>
      <c r="R78" s="230">
        <f t="shared" si="21"/>
        <v>0.95725134110234578</v>
      </c>
      <c r="S78" s="230">
        <f t="shared" si="21"/>
        <v>0.75822675546465335</v>
      </c>
      <c r="T78" s="230">
        <f t="shared" si="22"/>
        <v>0.72075668842409046</v>
      </c>
      <c r="U78" s="230">
        <f t="shared" si="22"/>
        <v>0.77719472189156202</v>
      </c>
      <c r="V78" s="230">
        <f t="shared" si="22"/>
        <v>0.53331524803304076</v>
      </c>
      <c r="W78" s="230">
        <f t="shared" si="22"/>
        <v>0.48883036183512502</v>
      </c>
      <c r="X78" s="230">
        <f t="shared" si="22"/>
        <v>0.42941833892079823</v>
      </c>
      <c r="Y78" s="235">
        <f t="shared" si="22"/>
        <v>0.72501489792484863</v>
      </c>
      <c r="Z78" s="235">
        <f t="shared" si="22"/>
        <v>0.58828882775674285</v>
      </c>
      <c r="AA78" s="235">
        <f t="shared" si="22"/>
        <v>0.47806451938708777</v>
      </c>
      <c r="AB78" s="235">
        <f t="shared" si="22"/>
        <v>0.20472276374946324</v>
      </c>
      <c r="AC78" s="235">
        <f t="shared" si="22"/>
        <v>0.15895468503479482</v>
      </c>
      <c r="AD78" s="240">
        <f t="shared" si="22"/>
        <v>0.36958017075763427</v>
      </c>
      <c r="AE78" s="240">
        <f t="shared" si="22"/>
        <v>0.80469011811541469</v>
      </c>
      <c r="AF78" s="240">
        <f t="shared" si="22"/>
        <v>0.89014206682147501</v>
      </c>
      <c r="AG78" s="240">
        <f t="shared" si="22"/>
        <v>0.57530368113406638</v>
      </c>
      <c r="AH78" s="240">
        <f t="shared" si="22"/>
        <v>4.7780764276414867E-2</v>
      </c>
    </row>
    <row r="79" spans="2:34">
      <c r="B79" s="218">
        <v>580</v>
      </c>
      <c r="C79" s="220" t="s">
        <v>16</v>
      </c>
      <c r="D79" s="224">
        <f t="shared" si="21"/>
        <v>0.99999999999999845</v>
      </c>
      <c r="E79" s="190">
        <f t="shared" si="21"/>
        <v>0.99999999997870015</v>
      </c>
      <c r="F79" s="190">
        <f t="shared" si="21"/>
        <v>0.99999999999744582</v>
      </c>
      <c r="G79" s="190">
        <f t="shared" si="21"/>
        <v>0.99999999998832911</v>
      </c>
      <c r="H79" s="190">
        <f t="shared" si="21"/>
        <v>0.99999999414630858</v>
      </c>
      <c r="I79" s="190">
        <f t="shared" si="21"/>
        <v>0.99999999984688581</v>
      </c>
      <c r="J79" s="190">
        <f t="shared" si="21"/>
        <v>0.99999942947305509</v>
      </c>
      <c r="K79" s="190">
        <f t="shared" si="21"/>
        <v>0.99999999998955769</v>
      </c>
      <c r="L79" s="190">
        <f t="shared" si="21"/>
        <v>0.99999999999621092</v>
      </c>
      <c r="M79" s="190">
        <f t="shared" si="21"/>
        <v>0.99999996772685684</v>
      </c>
      <c r="N79" s="190">
        <f t="shared" si="21"/>
        <v>0.99660954733655638</v>
      </c>
      <c r="O79" s="190">
        <f t="shared" si="21"/>
        <v>0.99999999998955769</v>
      </c>
      <c r="P79" s="190">
        <f t="shared" si="21"/>
        <v>0.99999999999621092</v>
      </c>
      <c r="Q79" s="230">
        <f t="shared" si="21"/>
        <v>0.99471414029494865</v>
      </c>
      <c r="R79" s="230">
        <f t="shared" si="21"/>
        <v>0.96055954922188047</v>
      </c>
      <c r="S79" s="230">
        <f t="shared" si="21"/>
        <v>0.76629305742696918</v>
      </c>
      <c r="T79" s="230">
        <f t="shared" si="22"/>
        <v>0.72931588805519632</v>
      </c>
      <c r="U79" s="230">
        <f t="shared" si="22"/>
        <v>0.7849659970225088</v>
      </c>
      <c r="V79" s="230">
        <f t="shared" si="22"/>
        <v>0.54145670122135425</v>
      </c>
      <c r="W79" s="230">
        <f t="shared" si="22"/>
        <v>0.49611646557660749</v>
      </c>
      <c r="X79" s="230">
        <f t="shared" si="22"/>
        <v>0.43716759550185919</v>
      </c>
      <c r="Y79" s="235">
        <f t="shared" si="22"/>
        <v>0.73268478935858317</v>
      </c>
      <c r="Z79" s="235">
        <f t="shared" si="22"/>
        <v>0.5967213675993932</v>
      </c>
      <c r="AA79" s="235">
        <f t="shared" si="22"/>
        <v>0.4857449386127482</v>
      </c>
      <c r="AB79" s="235">
        <f t="shared" si="22"/>
        <v>0.20866454439816359</v>
      </c>
      <c r="AC79" s="235">
        <f t="shared" si="22"/>
        <v>0.16244966787734255</v>
      </c>
      <c r="AD79" s="240">
        <f t="shared" si="22"/>
        <v>0.37636099765250575</v>
      </c>
      <c r="AE79" s="240">
        <f t="shared" si="22"/>
        <v>0.81338925484806857</v>
      </c>
      <c r="AF79" s="240">
        <f t="shared" si="22"/>
        <v>0.89607185230182651</v>
      </c>
      <c r="AG79" s="240">
        <f t="shared" si="22"/>
        <v>0.58387267904940976</v>
      </c>
      <c r="AH79" s="240">
        <f t="shared" si="22"/>
        <v>4.9830380842756823E-2</v>
      </c>
    </row>
    <row r="80" spans="2:34">
      <c r="B80" s="218">
        <v>590</v>
      </c>
      <c r="C80" s="220" t="s">
        <v>16</v>
      </c>
      <c r="D80" s="224">
        <f t="shared" si="21"/>
        <v>0.99999999999999933</v>
      </c>
      <c r="E80" s="190">
        <f t="shared" si="21"/>
        <v>0.9999999999888135</v>
      </c>
      <c r="F80" s="190">
        <f t="shared" si="21"/>
        <v>0.99999999999873701</v>
      </c>
      <c r="G80" s="190">
        <f t="shared" si="21"/>
        <v>0.99999999999405509</v>
      </c>
      <c r="H80" s="190">
        <f t="shared" si="21"/>
        <v>0.99999999645854409</v>
      </c>
      <c r="I80" s="190">
        <f t="shared" si="21"/>
        <v>0.99999999991597388</v>
      </c>
      <c r="J80" s="190">
        <f t="shared" si="21"/>
        <v>0.99999960936363907</v>
      </c>
      <c r="K80" s="190">
        <f t="shared" si="21"/>
        <v>0.99999999999471612</v>
      </c>
      <c r="L80" s="190">
        <f t="shared" si="21"/>
        <v>0.99999999999811862</v>
      </c>
      <c r="M80" s="190">
        <f t="shared" si="21"/>
        <v>0.999999979716234</v>
      </c>
      <c r="N80" s="190">
        <f t="shared" si="21"/>
        <v>0.99703951007715697</v>
      </c>
      <c r="O80" s="190">
        <f t="shared" si="21"/>
        <v>0.99999999999471612</v>
      </c>
      <c r="P80" s="190">
        <f t="shared" ref="P80:AE99" si="23">IF((P$2-(SQRT((P$9/P$15)^2+4*P$16*P$14))*$B80) &lt; 0, 0.5*EXP(((P$9/P$15)*P$2)/(2*P$14))*(EXP(-(P$2*(SQRT((P$9/P$15)^2+4*P$16*P$14)))/(2*P$14))*(2-ERFC(-(P$2-(SQRT((P$9/P$15)^2+4*P$16*P$14))*$B80)/(2*SQRT(P$14*$B80))))),0.5*EXP(((P$9/P$15)*P$2)/(2*P$14))*(EXP(-(P$2*(SQRT((P$9/P$15)^2+4*P$16*P$14)))/(2*P$14))*ERFC((P$2-(SQRT((P$9/P$15)^2+4*P$16*P$14))*$B80)/(2*SQRT(P$14*$B80)))))</f>
        <v>0.99999999999811862</v>
      </c>
      <c r="Q80" s="230">
        <f t="shared" si="23"/>
        <v>0.99536914394085796</v>
      </c>
      <c r="R80" s="230">
        <f t="shared" si="23"/>
        <v>0.96361552375806314</v>
      </c>
      <c r="S80" s="230">
        <f t="shared" si="23"/>
        <v>0.77408999114054655</v>
      </c>
      <c r="T80" s="230">
        <f t="shared" si="23"/>
        <v>0.73761378892306906</v>
      </c>
      <c r="U80" s="230">
        <f t="shared" si="23"/>
        <v>0.79246540755718342</v>
      </c>
      <c r="V80" s="230">
        <f t="shared" si="23"/>
        <v>0.54944511799761453</v>
      </c>
      <c r="W80" s="230">
        <f t="shared" si="23"/>
        <v>0.50327900137814496</v>
      </c>
      <c r="X80" s="230">
        <f t="shared" si="23"/>
        <v>0.44480335317411074</v>
      </c>
      <c r="Y80" s="235">
        <f t="shared" si="23"/>
        <v>0.74013175083265415</v>
      </c>
      <c r="Z80" s="235">
        <f t="shared" si="23"/>
        <v>0.60497312298538497</v>
      </c>
      <c r="AA80" s="235">
        <f t="shared" si="23"/>
        <v>0.49329818108833101</v>
      </c>
      <c r="AB80" s="235">
        <f t="shared" si="23"/>
        <v>0.21256484632719966</v>
      </c>
      <c r="AC80" s="235">
        <f t="shared" si="23"/>
        <v>0.16591518794003896</v>
      </c>
      <c r="AD80" s="240">
        <f t="shared" si="23"/>
        <v>0.38305445129259785</v>
      </c>
      <c r="AE80" s="240">
        <f t="shared" si="22"/>
        <v>0.82171895655806848</v>
      </c>
      <c r="AF80" s="240">
        <f t="shared" si="22"/>
        <v>0.90168670171373144</v>
      </c>
      <c r="AG80" s="240">
        <f t="shared" si="22"/>
        <v>0.59226259438895068</v>
      </c>
      <c r="AH80" s="240">
        <f t="shared" si="22"/>
        <v>5.1899808586194369E-2</v>
      </c>
    </row>
    <row r="81" spans="2:34">
      <c r="B81" s="221">
        <v>600</v>
      </c>
      <c r="C81" s="222" t="s">
        <v>16</v>
      </c>
      <c r="D81" s="225">
        <f t="shared" ref="D81:S100" si="24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0.99999999999999978</v>
      </c>
      <c r="E81" s="241">
        <f t="shared" si="24"/>
        <v>0.99999999999413114</v>
      </c>
      <c r="F81" s="241">
        <f t="shared" si="24"/>
        <v>0.99999999999937628</v>
      </c>
      <c r="G81" s="241">
        <f t="shared" si="24"/>
        <v>0.99999999999697553</v>
      </c>
      <c r="H81" s="241">
        <f t="shared" si="24"/>
        <v>0.99999999785937976</v>
      </c>
      <c r="I81" s="241">
        <f t="shared" si="24"/>
        <v>0.99999999995393785</v>
      </c>
      <c r="J81" s="241">
        <f t="shared" si="24"/>
        <v>0.99999973271453468</v>
      </c>
      <c r="K81" s="241">
        <f t="shared" si="24"/>
        <v>0.99999999999732991</v>
      </c>
      <c r="L81" s="241">
        <f t="shared" si="24"/>
        <v>0.99999999999906697</v>
      </c>
      <c r="M81" s="241">
        <f t="shared" si="24"/>
        <v>0.99999998726317718</v>
      </c>
      <c r="N81" s="241">
        <f t="shared" si="24"/>
        <v>0.99741526251330348</v>
      </c>
      <c r="O81" s="241">
        <f t="shared" si="24"/>
        <v>0.99999999999732991</v>
      </c>
      <c r="P81" s="241">
        <f t="shared" si="24"/>
        <v>0.99999999999906697</v>
      </c>
      <c r="Q81" s="242">
        <f t="shared" si="24"/>
        <v>0.9959437431447884</v>
      </c>
      <c r="R81" s="242">
        <f t="shared" si="24"/>
        <v>0.9664379676101541</v>
      </c>
      <c r="S81" s="242">
        <f t="shared" si="24"/>
        <v>0.7816261721326474</v>
      </c>
      <c r="T81" s="242">
        <f t="shared" si="23"/>
        <v>0.74565783552725118</v>
      </c>
      <c r="U81" s="242">
        <f t="shared" si="23"/>
        <v>0.79970215975422754</v>
      </c>
      <c r="V81" s="242">
        <f t="shared" si="23"/>
        <v>0.55728329753738282</v>
      </c>
      <c r="W81" s="242">
        <f t="shared" si="23"/>
        <v>0.51032036555266058</v>
      </c>
      <c r="X81" s="242">
        <f t="shared" si="23"/>
        <v>0.45232689214458272</v>
      </c>
      <c r="Y81" s="243">
        <f t="shared" si="23"/>
        <v>0.74736243507599409</v>
      </c>
      <c r="Z81" s="243">
        <f t="shared" si="23"/>
        <v>0.61304781936535091</v>
      </c>
      <c r="AA81" s="243">
        <f t="shared" si="23"/>
        <v>0.50072635011547262</v>
      </c>
      <c r="AB81" s="243">
        <f t="shared" si="23"/>
        <v>0.21642412564331515</v>
      </c>
      <c r="AC81" s="243">
        <f t="shared" si="23"/>
        <v>0.16935124718748346</v>
      </c>
      <c r="AD81" s="244">
        <f t="shared" si="23"/>
        <v>0.3896615070639099</v>
      </c>
      <c r="AE81" s="244">
        <f t="shared" si="23"/>
        <v>0.8296930090700696</v>
      </c>
      <c r="AF81" s="244">
        <f t="shared" si="22"/>
        <v>0.90700268113392535</v>
      </c>
      <c r="AG81" s="244">
        <f t="shared" si="22"/>
        <v>0.60047688545115374</v>
      </c>
      <c r="AH81" s="244">
        <f t="shared" si="22"/>
        <v>5.3987772935801037E-2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H81"/>
  <sheetViews>
    <sheetView workbookViewId="0">
      <selection activeCell="AI21" sqref="AI21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8" width="7.7109375" style="178" customWidth="1"/>
    <col min="9" max="9" width="7.85546875" style="178" customWidth="1"/>
    <col min="10" max="16" width="7.7109375" style="178" customWidth="1"/>
    <col min="17" max="17" width="7.7109375" style="192" customWidth="1"/>
    <col min="18" max="22" width="7.7109375" style="178" customWidth="1"/>
    <col min="23" max="24" width="7.7109375" style="180" customWidth="1"/>
    <col min="25" max="34" width="7.7109375" style="178" customWidth="1"/>
  </cols>
  <sheetData>
    <row r="1" spans="1:34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17</v>
      </c>
      <c r="F1" s="197" t="s">
        <v>18</v>
      </c>
      <c r="G1" s="197" t="s">
        <v>19</v>
      </c>
      <c r="H1" s="197" t="s">
        <v>20</v>
      </c>
      <c r="I1" s="197" t="s">
        <v>21</v>
      </c>
      <c r="J1" s="197" t="s">
        <v>22</v>
      </c>
      <c r="K1" s="197" t="s">
        <v>23</v>
      </c>
      <c r="L1" s="197" t="s">
        <v>24</v>
      </c>
      <c r="M1" s="197" t="s">
        <v>25</v>
      </c>
      <c r="N1" s="197" t="s">
        <v>26</v>
      </c>
      <c r="O1" s="197" t="s">
        <v>27</v>
      </c>
      <c r="P1" s="197" t="s">
        <v>28</v>
      </c>
      <c r="Q1" s="198" t="s">
        <v>121</v>
      </c>
      <c r="R1" s="198" t="s">
        <v>122</v>
      </c>
      <c r="S1" s="198" t="s">
        <v>123</v>
      </c>
      <c r="T1" s="198" t="s">
        <v>124</v>
      </c>
      <c r="U1" s="198" t="s">
        <v>125</v>
      </c>
      <c r="V1" s="198" t="s">
        <v>126</v>
      </c>
      <c r="W1" s="198" t="s">
        <v>127</v>
      </c>
      <c r="X1" s="198" t="s">
        <v>128</v>
      </c>
      <c r="Y1" s="198" t="s">
        <v>129</v>
      </c>
      <c r="Z1" s="198" t="s">
        <v>34</v>
      </c>
      <c r="AA1" s="198" t="s">
        <v>130</v>
      </c>
      <c r="AB1" s="198" t="s">
        <v>131</v>
      </c>
      <c r="AC1" s="198" t="s">
        <v>132</v>
      </c>
      <c r="AD1" s="199" t="s">
        <v>29</v>
      </c>
      <c r="AE1" s="199" t="s">
        <v>30</v>
      </c>
      <c r="AF1" s="199" t="s">
        <v>31</v>
      </c>
      <c r="AG1" s="199" t="s">
        <v>32</v>
      </c>
      <c r="AH1" s="199" t="s">
        <v>33</v>
      </c>
    </row>
    <row r="2" spans="1:34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AH3" si="1">U2</f>
        <v>50</v>
      </c>
      <c r="W2" s="180">
        <f t="shared" si="1"/>
        <v>50</v>
      </c>
      <c r="X2" s="180">
        <f t="shared" si="1"/>
        <v>50</v>
      </c>
      <c r="Y2" s="180">
        <f t="shared" si="1"/>
        <v>50</v>
      </c>
      <c r="Z2" s="180">
        <f t="shared" si="1"/>
        <v>50</v>
      </c>
      <c r="AA2" s="180">
        <f t="shared" si="1"/>
        <v>50</v>
      </c>
      <c r="AB2" s="180">
        <f t="shared" si="1"/>
        <v>50</v>
      </c>
      <c r="AC2" s="180">
        <f t="shared" si="1"/>
        <v>50</v>
      </c>
      <c r="AD2" s="180">
        <f t="shared" si="1"/>
        <v>50</v>
      </c>
      <c r="AE2" s="180">
        <f t="shared" si="1"/>
        <v>50</v>
      </c>
      <c r="AF2" s="180">
        <f t="shared" si="1"/>
        <v>50</v>
      </c>
      <c r="AG2" s="180">
        <f t="shared" si="1"/>
        <v>50</v>
      </c>
      <c r="AH2" s="180">
        <f t="shared" si="1"/>
        <v>50</v>
      </c>
    </row>
    <row r="3" spans="1:34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  <c r="X3" s="180">
        <f t="shared" si="1"/>
        <v>3.5</v>
      </c>
      <c r="Y3" s="180">
        <f t="shared" si="1"/>
        <v>3.5</v>
      </c>
      <c r="Z3" s="180">
        <f t="shared" si="1"/>
        <v>3.5</v>
      </c>
      <c r="AA3" s="180">
        <f t="shared" si="1"/>
        <v>3.5</v>
      </c>
      <c r="AB3" s="180">
        <f t="shared" si="1"/>
        <v>3.5</v>
      </c>
      <c r="AC3" s="180">
        <f t="shared" si="1"/>
        <v>3.5</v>
      </c>
      <c r="AD3" s="180">
        <f t="shared" si="1"/>
        <v>3.5</v>
      </c>
      <c r="AE3" s="180">
        <f t="shared" si="1"/>
        <v>3.5</v>
      </c>
      <c r="AF3" s="180">
        <f t="shared" si="1"/>
        <v>3.5</v>
      </c>
      <c r="AG3" s="180">
        <f t="shared" si="1"/>
        <v>3.5</v>
      </c>
      <c r="AH3" s="180">
        <f t="shared" si="1"/>
        <v>3.5</v>
      </c>
    </row>
    <row r="4" spans="1:34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108.13299999999998</v>
      </c>
      <c r="F4" s="201">
        <v>108.133</v>
      </c>
      <c r="G4" s="202">
        <v>122.15899999999999</v>
      </c>
      <c r="H4" s="202">
        <v>122.15899999999999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136.185</v>
      </c>
      <c r="N4" s="202">
        <v>136.185</v>
      </c>
      <c r="O4" s="202">
        <v>122.15899999999999</v>
      </c>
      <c r="P4" s="202">
        <v>122.15899999999999</v>
      </c>
      <c r="Q4" s="200">
        <v>78.108000000000004</v>
      </c>
      <c r="R4" s="202">
        <v>92.133999999999986</v>
      </c>
      <c r="S4" s="202">
        <v>106.16</v>
      </c>
      <c r="T4" s="202">
        <v>106.16</v>
      </c>
      <c r="U4" s="202">
        <v>106.16</v>
      </c>
      <c r="V4" s="202">
        <v>120.18600000000001</v>
      </c>
      <c r="W4" s="202">
        <v>120.18600000000001</v>
      </c>
      <c r="X4" s="202">
        <v>120.18600000000001</v>
      </c>
      <c r="Y4" s="202">
        <v>116.154</v>
      </c>
      <c r="Z4" s="202">
        <v>118.17</v>
      </c>
      <c r="AA4" s="202">
        <v>128.16399999999999</v>
      </c>
      <c r="AB4" s="202">
        <v>142.19</v>
      </c>
      <c r="AC4" s="202">
        <v>142.19</v>
      </c>
      <c r="AD4" s="202">
        <v>167.19900000000001</v>
      </c>
      <c r="AE4" s="202">
        <v>134.18799999999999</v>
      </c>
      <c r="AF4" s="202">
        <v>118.127</v>
      </c>
      <c r="AG4" s="202">
        <v>132.15299999999999</v>
      </c>
      <c r="AH4" s="202">
        <v>168.18299999999999</v>
      </c>
    </row>
    <row r="5" spans="1:34" ht="18">
      <c r="A5" s="175" t="s">
        <v>92</v>
      </c>
      <c r="B5" s="176" t="s">
        <v>93</v>
      </c>
      <c r="C5" s="179" t="s">
        <v>94</v>
      </c>
      <c r="D5" s="180">
        <f>'SV VI'!B8</f>
        <v>0.3517873424512758</v>
      </c>
      <c r="E5" s="180">
        <f>D5</f>
        <v>0.3517873424512758</v>
      </c>
      <c r="F5" s="180">
        <f t="shared" ref="F5:U6" si="2">E5</f>
        <v>0.3517873424512758</v>
      </c>
      <c r="G5" s="180">
        <f t="shared" si="2"/>
        <v>0.3517873424512758</v>
      </c>
      <c r="H5" s="180">
        <f t="shared" si="2"/>
        <v>0.3517873424512758</v>
      </c>
      <c r="I5" s="180">
        <f t="shared" si="2"/>
        <v>0.3517873424512758</v>
      </c>
      <c r="J5" s="180">
        <f t="shared" si="2"/>
        <v>0.3517873424512758</v>
      </c>
      <c r="K5" s="180">
        <f t="shared" si="2"/>
        <v>0.3517873424512758</v>
      </c>
      <c r="L5" s="180">
        <f t="shared" si="2"/>
        <v>0.3517873424512758</v>
      </c>
      <c r="M5" s="180">
        <f t="shared" si="2"/>
        <v>0.3517873424512758</v>
      </c>
      <c r="N5" s="180">
        <f t="shared" si="2"/>
        <v>0.3517873424512758</v>
      </c>
      <c r="O5" s="180">
        <f t="shared" si="2"/>
        <v>0.3517873424512758</v>
      </c>
      <c r="P5" s="180">
        <f t="shared" si="2"/>
        <v>0.3517873424512758</v>
      </c>
      <c r="Q5" s="180">
        <f t="shared" si="2"/>
        <v>0.3517873424512758</v>
      </c>
      <c r="R5" s="180">
        <f t="shared" si="2"/>
        <v>0.3517873424512758</v>
      </c>
      <c r="S5" s="180">
        <f t="shared" si="2"/>
        <v>0.3517873424512758</v>
      </c>
      <c r="T5" s="180">
        <f t="shared" si="2"/>
        <v>0.3517873424512758</v>
      </c>
      <c r="U5" s="180">
        <f t="shared" si="2"/>
        <v>0.3517873424512758</v>
      </c>
      <c r="V5" s="180">
        <f t="shared" ref="V5:AH6" si="3">U5</f>
        <v>0.3517873424512758</v>
      </c>
      <c r="W5" s="180">
        <f t="shared" si="3"/>
        <v>0.3517873424512758</v>
      </c>
      <c r="X5" s="180">
        <f t="shared" si="3"/>
        <v>0.3517873424512758</v>
      </c>
      <c r="Y5" s="180">
        <f t="shared" si="3"/>
        <v>0.3517873424512758</v>
      </c>
      <c r="Z5" s="180">
        <f t="shared" si="3"/>
        <v>0.3517873424512758</v>
      </c>
      <c r="AA5" s="180">
        <f t="shared" si="3"/>
        <v>0.3517873424512758</v>
      </c>
      <c r="AB5" s="180">
        <f t="shared" si="3"/>
        <v>0.3517873424512758</v>
      </c>
      <c r="AC5" s="180">
        <f t="shared" si="3"/>
        <v>0.3517873424512758</v>
      </c>
      <c r="AD5" s="180">
        <f t="shared" si="3"/>
        <v>0.3517873424512758</v>
      </c>
      <c r="AE5" s="180">
        <f t="shared" si="3"/>
        <v>0.3517873424512758</v>
      </c>
      <c r="AF5" s="180">
        <f t="shared" si="3"/>
        <v>0.3517873424512758</v>
      </c>
      <c r="AG5" s="180">
        <f t="shared" si="3"/>
        <v>0.3517873424512758</v>
      </c>
      <c r="AH5" s="180">
        <f t="shared" si="3"/>
        <v>0.3517873424512758</v>
      </c>
    </row>
    <row r="6" spans="1:34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  <c r="X6" s="180">
        <f t="shared" si="3"/>
        <v>2.65</v>
      </c>
      <c r="Y6" s="180">
        <f t="shared" si="3"/>
        <v>2.65</v>
      </c>
      <c r="Z6" s="180">
        <f t="shared" si="3"/>
        <v>2.65</v>
      </c>
      <c r="AA6" s="180">
        <f t="shared" si="3"/>
        <v>2.65</v>
      </c>
      <c r="AB6" s="180">
        <f t="shared" si="3"/>
        <v>2.65</v>
      </c>
      <c r="AC6" s="180">
        <f t="shared" si="3"/>
        <v>2.65</v>
      </c>
      <c r="AD6" s="180">
        <f t="shared" si="3"/>
        <v>2.65</v>
      </c>
      <c r="AE6" s="180">
        <f t="shared" si="3"/>
        <v>2.65</v>
      </c>
      <c r="AF6" s="180">
        <f t="shared" si="3"/>
        <v>2.65</v>
      </c>
      <c r="AG6" s="180">
        <f t="shared" si="3"/>
        <v>2.65</v>
      </c>
      <c r="AH6" s="180">
        <f t="shared" si="3"/>
        <v>2.65</v>
      </c>
    </row>
    <row r="7" spans="1:34" ht="18">
      <c r="A7" s="175" t="s">
        <v>96</v>
      </c>
      <c r="B7" s="176" t="s">
        <v>97</v>
      </c>
      <c r="C7" s="176" t="s">
        <v>66</v>
      </c>
      <c r="D7" s="177">
        <f>(1-D5)*D6</f>
        <v>1.7177635425041189</v>
      </c>
      <c r="E7" s="177">
        <f t="shared" ref="E7:AH7" si="4">(1-E5)*E6</f>
        <v>1.7177635425041189</v>
      </c>
      <c r="F7" s="177">
        <f t="shared" si="4"/>
        <v>1.7177635425041189</v>
      </c>
      <c r="G7" s="177">
        <f t="shared" si="4"/>
        <v>1.7177635425041189</v>
      </c>
      <c r="H7" s="177">
        <f t="shared" si="4"/>
        <v>1.7177635425041189</v>
      </c>
      <c r="I7" s="177">
        <f t="shared" si="4"/>
        <v>1.7177635425041189</v>
      </c>
      <c r="J7" s="177">
        <f t="shared" si="4"/>
        <v>1.7177635425041189</v>
      </c>
      <c r="K7" s="177">
        <f t="shared" si="4"/>
        <v>1.7177635425041189</v>
      </c>
      <c r="L7" s="177">
        <f t="shared" si="4"/>
        <v>1.7177635425041189</v>
      </c>
      <c r="M7" s="177">
        <f t="shared" si="4"/>
        <v>1.7177635425041189</v>
      </c>
      <c r="N7" s="177">
        <f t="shared" si="4"/>
        <v>1.7177635425041189</v>
      </c>
      <c r="O7" s="177">
        <f t="shared" si="4"/>
        <v>1.7177635425041189</v>
      </c>
      <c r="P7" s="177">
        <f t="shared" si="4"/>
        <v>1.7177635425041189</v>
      </c>
      <c r="Q7" s="177">
        <f t="shared" si="4"/>
        <v>1.7177635425041189</v>
      </c>
      <c r="R7" s="177">
        <f t="shared" si="4"/>
        <v>1.7177635425041189</v>
      </c>
      <c r="S7" s="177">
        <f t="shared" si="4"/>
        <v>1.7177635425041189</v>
      </c>
      <c r="T7" s="177">
        <f t="shared" si="4"/>
        <v>1.7177635425041189</v>
      </c>
      <c r="U7" s="177">
        <f t="shared" si="4"/>
        <v>1.7177635425041189</v>
      </c>
      <c r="V7" s="177">
        <f t="shared" si="4"/>
        <v>1.7177635425041189</v>
      </c>
      <c r="W7" s="177">
        <f t="shared" si="4"/>
        <v>1.7177635425041189</v>
      </c>
      <c r="X7" s="177">
        <f t="shared" si="4"/>
        <v>1.7177635425041189</v>
      </c>
      <c r="Y7" s="177">
        <f t="shared" si="4"/>
        <v>1.7177635425041189</v>
      </c>
      <c r="Z7" s="177">
        <f t="shared" si="4"/>
        <v>1.7177635425041189</v>
      </c>
      <c r="AA7" s="177">
        <f t="shared" si="4"/>
        <v>1.7177635425041189</v>
      </c>
      <c r="AB7" s="177">
        <f t="shared" si="4"/>
        <v>1.7177635425041189</v>
      </c>
      <c r="AC7" s="177">
        <f t="shared" si="4"/>
        <v>1.7177635425041189</v>
      </c>
      <c r="AD7" s="177">
        <f t="shared" si="4"/>
        <v>1.7177635425041189</v>
      </c>
      <c r="AE7" s="177">
        <f t="shared" si="4"/>
        <v>1.7177635425041189</v>
      </c>
      <c r="AF7" s="177">
        <f t="shared" si="4"/>
        <v>1.7177635425041189</v>
      </c>
      <c r="AG7" s="177">
        <f t="shared" si="4"/>
        <v>1.7177635425041189</v>
      </c>
      <c r="AH7" s="177">
        <f t="shared" si="4"/>
        <v>1.7177635425041189</v>
      </c>
    </row>
    <row r="8" spans="1:34">
      <c r="A8" s="175" t="s">
        <v>98</v>
      </c>
      <c r="B8" s="176" t="s">
        <v>68</v>
      </c>
      <c r="C8" s="176" t="s">
        <v>69</v>
      </c>
      <c r="D8" s="177">
        <f>'SV VI'!B9</f>
        <v>5.6040000000000001</v>
      </c>
      <c r="E8" s="180">
        <f>D8</f>
        <v>5.6040000000000001</v>
      </c>
      <c r="F8" s="180">
        <f t="shared" ref="F8:AH8" si="5">E8</f>
        <v>5.6040000000000001</v>
      </c>
      <c r="G8" s="180">
        <f t="shared" si="5"/>
        <v>5.6040000000000001</v>
      </c>
      <c r="H8" s="180">
        <f t="shared" si="5"/>
        <v>5.6040000000000001</v>
      </c>
      <c r="I8" s="180">
        <f t="shared" si="5"/>
        <v>5.6040000000000001</v>
      </c>
      <c r="J8" s="180">
        <f t="shared" si="5"/>
        <v>5.6040000000000001</v>
      </c>
      <c r="K8" s="180">
        <f t="shared" si="5"/>
        <v>5.6040000000000001</v>
      </c>
      <c r="L8" s="180">
        <f t="shared" si="5"/>
        <v>5.6040000000000001</v>
      </c>
      <c r="M8" s="180">
        <f t="shared" si="5"/>
        <v>5.6040000000000001</v>
      </c>
      <c r="N8" s="180">
        <f t="shared" si="5"/>
        <v>5.6040000000000001</v>
      </c>
      <c r="O8" s="180">
        <f t="shared" si="5"/>
        <v>5.6040000000000001</v>
      </c>
      <c r="P8" s="180">
        <f t="shared" si="5"/>
        <v>5.6040000000000001</v>
      </c>
      <c r="Q8" s="180">
        <f t="shared" si="5"/>
        <v>5.6040000000000001</v>
      </c>
      <c r="R8" s="180">
        <f t="shared" si="5"/>
        <v>5.6040000000000001</v>
      </c>
      <c r="S8" s="180">
        <f t="shared" si="5"/>
        <v>5.6040000000000001</v>
      </c>
      <c r="T8" s="180">
        <f t="shared" si="5"/>
        <v>5.6040000000000001</v>
      </c>
      <c r="U8" s="180">
        <f t="shared" si="5"/>
        <v>5.6040000000000001</v>
      </c>
      <c r="V8" s="180">
        <f t="shared" si="5"/>
        <v>5.6040000000000001</v>
      </c>
      <c r="W8" s="180">
        <f t="shared" si="5"/>
        <v>5.6040000000000001</v>
      </c>
      <c r="X8" s="180">
        <f t="shared" si="5"/>
        <v>5.6040000000000001</v>
      </c>
      <c r="Y8" s="180">
        <f t="shared" si="5"/>
        <v>5.6040000000000001</v>
      </c>
      <c r="Z8" s="180">
        <f t="shared" si="5"/>
        <v>5.6040000000000001</v>
      </c>
      <c r="AA8" s="180">
        <f t="shared" si="5"/>
        <v>5.6040000000000001</v>
      </c>
      <c r="AB8" s="180">
        <f t="shared" si="5"/>
        <v>5.6040000000000001</v>
      </c>
      <c r="AC8" s="180">
        <f t="shared" si="5"/>
        <v>5.6040000000000001</v>
      </c>
      <c r="AD8" s="180">
        <f t="shared" si="5"/>
        <v>5.6040000000000001</v>
      </c>
      <c r="AE8" s="180">
        <f t="shared" si="5"/>
        <v>5.6040000000000001</v>
      </c>
      <c r="AF8" s="180">
        <f t="shared" si="5"/>
        <v>5.6040000000000001</v>
      </c>
      <c r="AG8" s="180">
        <f t="shared" si="5"/>
        <v>5.6040000000000001</v>
      </c>
      <c r="AH8" s="180">
        <f t="shared" si="5"/>
        <v>5.6040000000000001</v>
      </c>
    </row>
    <row r="9" spans="1:34" ht="18">
      <c r="A9" s="175" t="s">
        <v>99</v>
      </c>
      <c r="B9" s="176" t="s">
        <v>100</v>
      </c>
      <c r="C9" s="176" t="s">
        <v>101</v>
      </c>
      <c r="D9" s="181">
        <f>D8/(PI()*(D3^2)*D5)</f>
        <v>0.41393481565944518</v>
      </c>
      <c r="E9" s="181">
        <f t="shared" ref="E9:AH9" si="6">E8/(PI()*(E3^2)*E5)</f>
        <v>0.41393481565944518</v>
      </c>
      <c r="F9" s="181">
        <f t="shared" si="6"/>
        <v>0.41393481565944518</v>
      </c>
      <c r="G9" s="181">
        <f t="shared" si="6"/>
        <v>0.41393481565944518</v>
      </c>
      <c r="H9" s="181">
        <f t="shared" si="6"/>
        <v>0.41393481565944518</v>
      </c>
      <c r="I9" s="181">
        <f t="shared" si="6"/>
        <v>0.41393481565944518</v>
      </c>
      <c r="J9" s="181">
        <f t="shared" si="6"/>
        <v>0.41393481565944518</v>
      </c>
      <c r="K9" s="181">
        <f t="shared" si="6"/>
        <v>0.41393481565944518</v>
      </c>
      <c r="L9" s="181">
        <f t="shared" si="6"/>
        <v>0.41393481565944518</v>
      </c>
      <c r="M9" s="181">
        <f t="shared" si="6"/>
        <v>0.41393481565944518</v>
      </c>
      <c r="N9" s="181">
        <f t="shared" si="6"/>
        <v>0.41393481565944518</v>
      </c>
      <c r="O9" s="181">
        <f t="shared" si="6"/>
        <v>0.41393481565944518</v>
      </c>
      <c r="P9" s="181">
        <f t="shared" si="6"/>
        <v>0.41393481565944518</v>
      </c>
      <c r="Q9" s="181">
        <f t="shared" si="6"/>
        <v>0.41393481565944518</v>
      </c>
      <c r="R9" s="181">
        <f t="shared" si="6"/>
        <v>0.41393481565944518</v>
      </c>
      <c r="S9" s="181">
        <f t="shared" si="6"/>
        <v>0.41393481565944518</v>
      </c>
      <c r="T9" s="181">
        <f t="shared" si="6"/>
        <v>0.41393481565944518</v>
      </c>
      <c r="U9" s="181">
        <f t="shared" si="6"/>
        <v>0.41393481565944518</v>
      </c>
      <c r="V9" s="181">
        <f t="shared" si="6"/>
        <v>0.41393481565944518</v>
      </c>
      <c r="W9" s="181">
        <f t="shared" si="6"/>
        <v>0.41393481565944518</v>
      </c>
      <c r="X9" s="181">
        <f t="shared" si="6"/>
        <v>0.41393481565944518</v>
      </c>
      <c r="Y9" s="181">
        <f t="shared" si="6"/>
        <v>0.41393481565944518</v>
      </c>
      <c r="Z9" s="181">
        <f t="shared" si="6"/>
        <v>0.41393481565944518</v>
      </c>
      <c r="AA9" s="181">
        <f t="shared" si="6"/>
        <v>0.41393481565944518</v>
      </c>
      <c r="AB9" s="181">
        <f t="shared" si="6"/>
        <v>0.41393481565944518</v>
      </c>
      <c r="AC9" s="181">
        <f t="shared" si="6"/>
        <v>0.41393481565944518</v>
      </c>
      <c r="AD9" s="181">
        <f t="shared" si="6"/>
        <v>0.41393481565944518</v>
      </c>
      <c r="AE9" s="181">
        <f t="shared" si="6"/>
        <v>0.41393481565944518</v>
      </c>
      <c r="AF9" s="181">
        <f t="shared" si="6"/>
        <v>0.41393481565944518</v>
      </c>
      <c r="AG9" s="181">
        <f t="shared" si="6"/>
        <v>0.41393481565944518</v>
      </c>
      <c r="AH9" s="181">
        <f t="shared" si="6"/>
        <v>0.41393481565944518</v>
      </c>
    </row>
    <row r="10" spans="1:34" ht="18">
      <c r="A10" s="175" t="s">
        <v>102</v>
      </c>
      <c r="B10" s="176" t="s">
        <v>103</v>
      </c>
      <c r="C10" s="176" t="s">
        <v>63</v>
      </c>
      <c r="D10" s="177">
        <f>'SV VI'!B10</f>
        <v>0.7</v>
      </c>
      <c r="E10" s="180">
        <f>D10</f>
        <v>0.7</v>
      </c>
      <c r="F10" s="180">
        <f t="shared" ref="F10:AH10" si="7">E10</f>
        <v>0.7</v>
      </c>
      <c r="G10" s="180">
        <f t="shared" si="7"/>
        <v>0.7</v>
      </c>
      <c r="H10" s="180">
        <f t="shared" si="7"/>
        <v>0.7</v>
      </c>
      <c r="I10" s="180">
        <f t="shared" si="7"/>
        <v>0.7</v>
      </c>
      <c r="J10" s="180">
        <f t="shared" si="7"/>
        <v>0.7</v>
      </c>
      <c r="K10" s="180">
        <f t="shared" si="7"/>
        <v>0.7</v>
      </c>
      <c r="L10" s="180">
        <f t="shared" si="7"/>
        <v>0.7</v>
      </c>
      <c r="M10" s="180">
        <f t="shared" si="7"/>
        <v>0.7</v>
      </c>
      <c r="N10" s="180">
        <f t="shared" si="7"/>
        <v>0.7</v>
      </c>
      <c r="O10" s="180">
        <f t="shared" si="7"/>
        <v>0.7</v>
      </c>
      <c r="P10" s="180">
        <f t="shared" si="7"/>
        <v>0.7</v>
      </c>
      <c r="Q10" s="180">
        <f t="shared" si="7"/>
        <v>0.7</v>
      </c>
      <c r="R10" s="180">
        <f t="shared" si="7"/>
        <v>0.7</v>
      </c>
      <c r="S10" s="180">
        <f t="shared" si="7"/>
        <v>0.7</v>
      </c>
      <c r="T10" s="180">
        <f t="shared" si="7"/>
        <v>0.7</v>
      </c>
      <c r="U10" s="180">
        <f t="shared" si="7"/>
        <v>0.7</v>
      </c>
      <c r="V10" s="180">
        <f t="shared" si="7"/>
        <v>0.7</v>
      </c>
      <c r="W10" s="180">
        <f t="shared" si="7"/>
        <v>0.7</v>
      </c>
      <c r="X10" s="180">
        <f t="shared" si="7"/>
        <v>0.7</v>
      </c>
      <c r="Y10" s="180">
        <f t="shared" si="7"/>
        <v>0.7</v>
      </c>
      <c r="Z10" s="180">
        <f t="shared" si="7"/>
        <v>0.7</v>
      </c>
      <c r="AA10" s="180">
        <f t="shared" si="7"/>
        <v>0.7</v>
      </c>
      <c r="AB10" s="180">
        <f t="shared" si="7"/>
        <v>0.7</v>
      </c>
      <c r="AC10" s="180">
        <f t="shared" si="7"/>
        <v>0.7</v>
      </c>
      <c r="AD10" s="180">
        <f t="shared" si="7"/>
        <v>0.7</v>
      </c>
      <c r="AE10" s="180">
        <f t="shared" si="7"/>
        <v>0.7</v>
      </c>
      <c r="AF10" s="180">
        <f t="shared" si="7"/>
        <v>0.7</v>
      </c>
      <c r="AG10" s="180">
        <f t="shared" si="7"/>
        <v>0.7</v>
      </c>
      <c r="AH10" s="180">
        <f t="shared" si="7"/>
        <v>0.7</v>
      </c>
    </row>
    <row r="11" spans="1:34" ht="18">
      <c r="A11" s="175" t="s">
        <v>104</v>
      </c>
      <c r="B11" s="176" t="s">
        <v>105</v>
      </c>
      <c r="C11" s="176" t="s">
        <v>106</v>
      </c>
      <c r="D11" s="183">
        <f>INDEX('SV VI'!$AM$15:$AM$49,COLUMN(A1),ROW(A1))</f>
        <v>100</v>
      </c>
      <c r="E11" s="183">
        <f>INDEX('SV VI'!$AM$15:$AM$49,COLUMN(D1),ROW(D1))</f>
        <v>2</v>
      </c>
      <c r="F11" s="183">
        <f>INDEX('SV VI'!$AM$15:$AM$49,COLUMN(E1),ROW(E1))</f>
        <v>1</v>
      </c>
      <c r="G11" s="183">
        <f>INDEX('SV VI'!$AM$15:$AM$49,COLUMN(F1),ROW(F1))</f>
        <v>100</v>
      </c>
      <c r="H11" s="183">
        <f>INDEX('SV VI'!$AM$15:$AM$49,COLUMN(G1),ROW(G1))</f>
        <v>0.8</v>
      </c>
      <c r="I11" s="183">
        <f>INDEX('SV VI'!$AM$15:$AM$49,COLUMN(H1),ROW(H1))</f>
        <v>2</v>
      </c>
      <c r="J11" s="183">
        <f>INDEX('SV VI'!$AM$15:$AM$49,COLUMN(I1),ROW(I1))</f>
        <v>0.5</v>
      </c>
      <c r="K11" s="183">
        <f>INDEX('SV VI'!$AM$15:$AM$49,COLUMN(J1),ROW(J1))</f>
        <v>100</v>
      </c>
      <c r="L11" s="183">
        <f>INDEX('SV VI'!$AM$15:$AM$49,COLUMN(K1),ROW(K1))</f>
        <v>2</v>
      </c>
      <c r="M11" s="183">
        <f>INDEX('SV VI'!$AM$15:$AM$49,COLUMN(L1),ROW(L1))</f>
        <v>10</v>
      </c>
      <c r="N11" s="183">
        <f>INDEX('SV VI'!$AM$15:$AM$49,COLUMN(M1),ROW(M1))</f>
        <v>0.03</v>
      </c>
      <c r="O11" s="183">
        <f>INDEX('SV VI'!$AM$15:$AM$49,COLUMN(N1),ROW(N1))</f>
        <v>0.4</v>
      </c>
      <c r="P11" s="183">
        <f>INDEX('SV VI'!$AM$15:$AM$49,COLUMN(O1),ROW(O1))</f>
        <v>2</v>
      </c>
      <c r="Q11" s="183">
        <f>INDEX('SV VI'!$AM$15:$AM$49,COLUMN(Q1),ROW(Q1))</f>
        <v>0.1</v>
      </c>
      <c r="R11" s="183">
        <f>INDEX('SV VI'!$AM$15:$AM$49,COLUMN(R1),ROW(R1))</f>
        <v>0.08</v>
      </c>
      <c r="S11" s="183">
        <f>INDEX('SV VI'!$AM$15:$AM$49,COLUMN(S1),ROW(S1))</f>
        <v>0.05</v>
      </c>
      <c r="T11" s="183">
        <f>INDEX('SV VI'!$AM$15:$AM$49,COLUMN(T1),ROW(T1))</f>
        <v>0.04</v>
      </c>
      <c r="U11" s="183">
        <f>INDEX('SV VI'!$AM$15:$AM$49,COLUMN(U1),ROW(U1))</f>
        <v>4.4999999999999998E-2</v>
      </c>
      <c r="V11" s="183">
        <f>INDEX('SV VI'!$AM$15:$AM$49,COLUMN(V1),ROW(V1))</f>
        <v>2.5999999999999999E-2</v>
      </c>
      <c r="W11" s="183">
        <f>INDEX('SV VI'!$AM$15:$AM$49,COLUMN(W1),ROW(W1))</f>
        <v>2.5999999999999999E-2</v>
      </c>
      <c r="X11" s="183">
        <f>INDEX('SV VI'!$AM$15:$AM$49,COLUMN(X1),ROW(X1))</f>
        <v>2.5000000000000001E-2</v>
      </c>
      <c r="Y11" s="183">
        <f>INDEX('SV VI'!$AM$15:$AM$49,COLUMN(Y1),ROW(Y1))</f>
        <v>3.3000000000000002E-2</v>
      </c>
      <c r="Z11" s="183">
        <f>INDEX('SV VI'!$AM$15:$AM$49,COLUMN(Z1),ROW(Z1))</f>
        <v>2.8000000000000001E-2</v>
      </c>
      <c r="AA11" s="183">
        <f>INDEX('SV VI'!$AM$15:$AM$49,COLUMN(AA1),ROW(AA1))</f>
        <v>2.3E-2</v>
      </c>
      <c r="AB11" s="183">
        <f>INDEX('SV VI'!$AM$15:$AM$49,COLUMN(AB1),ROW(AB1))</f>
        <v>1.4999999999999999E-2</v>
      </c>
      <c r="AC11" s="183">
        <f>INDEX('SV VI'!$AM$15:$AM$49,COLUMN(AC1),ROW(AC1))</f>
        <v>0.01</v>
      </c>
      <c r="AD11" s="183">
        <f>INDEX('SV VI'!$AM$15:$AM$49,COLUMN(AE1),ROW(AE1))</f>
        <v>0.03</v>
      </c>
      <c r="AE11" s="183">
        <f>INDEX('SV VI'!$AM$15:$AM$49,COLUMN(AF1),ROW(AF1))</f>
        <v>4.4999999999999998E-2</v>
      </c>
      <c r="AF11" s="183">
        <f>INDEX('SV VI'!$AM$15:$AM$49,COLUMN(AG1),ROW(AG1))</f>
        <v>0.05</v>
      </c>
      <c r="AG11" s="183">
        <f>INDEX('SV VI'!$AM$15:$AM$49,COLUMN(AH1),ROW(AH1))</f>
        <v>0.05</v>
      </c>
      <c r="AH11" s="183">
        <f>INDEX('SV VI'!$AM$15:$AM$49,COLUMN(AI1),ROW(AI1))</f>
        <v>1</v>
      </c>
    </row>
    <row r="12" spans="1:34" ht="18">
      <c r="A12" s="175" t="s">
        <v>107</v>
      </c>
      <c r="B12" s="176" t="s">
        <v>108</v>
      </c>
      <c r="C12" s="176" t="s">
        <v>63</v>
      </c>
      <c r="D12" s="177">
        <f>D10+(D9/(D11*D15))</f>
        <v>0.7041393481565944</v>
      </c>
      <c r="E12" s="177">
        <f t="shared" ref="E12:AH12" si="8">E10+(E9/(E11*E15))</f>
        <v>0.88815218893611136</v>
      </c>
      <c r="F12" s="177">
        <f t="shared" si="8"/>
        <v>1.0763043778722228</v>
      </c>
      <c r="G12" s="177">
        <f t="shared" si="8"/>
        <v>0.7035079221666054</v>
      </c>
      <c r="H12" s="177">
        <f t="shared" si="8"/>
        <v>1.1422380509182106</v>
      </c>
      <c r="I12" s="177">
        <f t="shared" si="8"/>
        <v>0.8799716589823674</v>
      </c>
      <c r="J12" s="177">
        <f t="shared" si="8"/>
        <v>1.3898913594324087</v>
      </c>
      <c r="K12" s="177">
        <f t="shared" si="8"/>
        <v>0.70359943317964735</v>
      </c>
      <c r="L12" s="177">
        <f t="shared" si="8"/>
        <v>0.88155035774537072</v>
      </c>
      <c r="M12" s="177">
        <f t="shared" si="8"/>
        <v>0.73311478525275553</v>
      </c>
      <c r="N12" s="177">
        <f t="shared" si="8"/>
        <v>11.313713222037055</v>
      </c>
      <c r="O12" s="177">
        <f t="shared" si="8"/>
        <v>1.6239616420969756</v>
      </c>
      <c r="P12" s="177">
        <f t="shared" si="8"/>
        <v>0.88155035774537072</v>
      </c>
      <c r="Q12" s="177">
        <f t="shared" si="8"/>
        <v>3.2870925978715322</v>
      </c>
      <c r="R12" s="177">
        <f t="shared" si="8"/>
        <v>3.2870925978715322</v>
      </c>
      <c r="S12" s="177">
        <f t="shared" si="8"/>
        <v>3.5547228666168635</v>
      </c>
      <c r="T12" s="177">
        <f t="shared" si="8"/>
        <v>3.9338657473394152</v>
      </c>
      <c r="U12" s="177">
        <f t="shared" si="8"/>
        <v>3.8719142962409592</v>
      </c>
      <c r="V12" s="177">
        <f t="shared" si="8"/>
        <v>4.2379044073456855</v>
      </c>
      <c r="W12" s="177">
        <f t="shared" si="8"/>
        <v>3.7038811005765258</v>
      </c>
      <c r="X12" s="177">
        <f t="shared" si="8"/>
        <v>3.6566772547103232</v>
      </c>
      <c r="Y12" s="177">
        <f t="shared" si="8"/>
        <v>4.7462836330346549</v>
      </c>
      <c r="Z12" s="177">
        <f t="shared" si="8"/>
        <v>4.178443829070968</v>
      </c>
      <c r="AA12" s="177">
        <f t="shared" si="8"/>
        <v>3.857397526006447</v>
      </c>
      <c r="AB12" s="177">
        <f t="shared" si="8"/>
        <v>2.9996378647746953</v>
      </c>
      <c r="AC12" s="177">
        <f t="shared" si="8"/>
        <v>2.8786042929444484</v>
      </c>
      <c r="AD12" s="177">
        <f t="shared" si="8"/>
        <v>2.8901312997854243</v>
      </c>
      <c r="AE12" s="177">
        <f t="shared" si="8"/>
        <v>3.5745473309683691</v>
      </c>
      <c r="AF12" s="177">
        <f t="shared" si="8"/>
        <v>4.1494567971620429</v>
      </c>
      <c r="AG12" s="177">
        <f t="shared" si="8"/>
        <v>2.8786042929444484</v>
      </c>
      <c r="AH12" s="177">
        <f t="shared" si="8"/>
        <v>0.7041393481565944</v>
      </c>
    </row>
    <row r="13" spans="1:34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AH13" si="9">0.00000000000003595*293.15/(0.001*E4)</f>
        <v>9.7460927746386409E-11</v>
      </c>
      <c r="F13" s="177">
        <f t="shared" si="9"/>
        <v>9.7460927746386396E-11</v>
      </c>
      <c r="G13" s="177">
        <f t="shared" si="9"/>
        <v>8.6270700480521296E-11</v>
      </c>
      <c r="H13" s="177">
        <f t="shared" si="9"/>
        <v>8.6270700480521296E-11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7.7385486654183641E-11</v>
      </c>
      <c r="N13" s="177">
        <f t="shared" si="9"/>
        <v>7.7385486654183641E-11</v>
      </c>
      <c r="O13" s="177">
        <f t="shared" si="9"/>
        <v>8.6270700480521296E-11</v>
      </c>
      <c r="P13" s="177">
        <f t="shared" si="9"/>
        <v>8.6270700480521296E-11</v>
      </c>
      <c r="Q13" s="177">
        <f t="shared" si="9"/>
        <v>1.3492526373738923E-10</v>
      </c>
      <c r="R13" s="177">
        <f t="shared" si="9"/>
        <v>1.143849447543795E-10</v>
      </c>
      <c r="S13" s="177">
        <f t="shared" si="9"/>
        <v>9.9272254144687259E-11</v>
      </c>
      <c r="T13" s="177">
        <f t="shared" si="9"/>
        <v>9.9272254144687259E-11</v>
      </c>
      <c r="U13" s="177">
        <f t="shared" si="9"/>
        <v>9.9272254144687259E-11</v>
      </c>
      <c r="V13" s="177">
        <f t="shared" si="9"/>
        <v>8.7686939410580254E-11</v>
      </c>
      <c r="W13" s="177">
        <f t="shared" si="9"/>
        <v>8.7686939410580254E-11</v>
      </c>
      <c r="X13" s="177">
        <f t="shared" si="9"/>
        <v>8.7686939410580254E-11</v>
      </c>
      <c r="Y13" s="177">
        <f t="shared" si="9"/>
        <v>9.073077552215163E-11</v>
      </c>
      <c r="Z13" s="177">
        <f t="shared" si="9"/>
        <v>8.9182893289328926E-11</v>
      </c>
      <c r="AA13" s="177">
        <f t="shared" si="9"/>
        <v>8.2228570425392466E-11</v>
      </c>
      <c r="AB13" s="177">
        <f t="shared" si="9"/>
        <v>7.4117325409663123E-11</v>
      </c>
      <c r="AC13" s="177">
        <f t="shared" si="9"/>
        <v>7.4117325409663123E-11</v>
      </c>
      <c r="AD13" s="177">
        <f t="shared" si="9"/>
        <v>6.3031133559411226E-11</v>
      </c>
      <c r="AE13" s="177">
        <f t="shared" si="9"/>
        <v>7.8537145646406527E-11</v>
      </c>
      <c r="AF13" s="177">
        <f t="shared" si="9"/>
        <v>8.9215357200301364E-11</v>
      </c>
      <c r="AG13" s="177">
        <f t="shared" si="9"/>
        <v>7.974652486133497E-11</v>
      </c>
      <c r="AH13" s="177">
        <f t="shared" si="9"/>
        <v>6.2662352913195745E-11</v>
      </c>
    </row>
    <row r="14" spans="1:34" ht="18">
      <c r="A14" s="175" t="s">
        <v>112</v>
      </c>
      <c r="B14" s="176" t="s">
        <v>113</v>
      </c>
      <c r="C14" s="176" t="s">
        <v>111</v>
      </c>
      <c r="D14" s="181">
        <f>D9*D12+D13</f>
        <v>0.29146779143986884</v>
      </c>
      <c r="E14" s="181">
        <f t="shared" ref="E14:AH14" si="10">E9*E12+E13</f>
        <v>0.3676371127022629</v>
      </c>
      <c r="F14" s="181">
        <f t="shared" si="10"/>
        <v>0.44551985434545327</v>
      </c>
      <c r="G14" s="181">
        <f t="shared" si="10"/>
        <v>0.29120642216326381</v>
      </c>
      <c r="H14" s="181">
        <f t="shared" si="10"/>
        <v>0.47281209713230415</v>
      </c>
      <c r="I14" s="181">
        <f t="shared" si="10"/>
        <v>0.36425090653267311</v>
      </c>
      <c r="J14" s="181">
        <f t="shared" si="10"/>
        <v>0.57532442373958037</v>
      </c>
      <c r="K14" s="181">
        <f t="shared" si="10"/>
        <v>0.29124430175757815</v>
      </c>
      <c r="L14" s="181">
        <f t="shared" si="10"/>
        <v>0.3649043849141187</v>
      </c>
      <c r="M14" s="181">
        <f t="shared" si="10"/>
        <v>0.30346173356819861</v>
      </c>
      <c r="N14" s="181">
        <f t="shared" si="10"/>
        <v>4.6831397970651212</v>
      </c>
      <c r="O14" s="181">
        <f t="shared" si="10"/>
        <v>0.6722142630456921</v>
      </c>
      <c r="P14" s="181">
        <f t="shared" si="10"/>
        <v>0.3649043849141187</v>
      </c>
      <c r="Q14" s="181">
        <f t="shared" si="10"/>
        <v>1.3606420686904046</v>
      </c>
      <c r="R14" s="181">
        <f t="shared" si="10"/>
        <v>1.3606420686698644</v>
      </c>
      <c r="S14" s="181">
        <f t="shared" si="10"/>
        <v>1.4714235546127381</v>
      </c>
      <c r="T14" s="181">
        <f t="shared" si="10"/>
        <v>1.6283639930532186</v>
      </c>
      <c r="U14" s="181">
        <f t="shared" si="10"/>
        <v>1.6027201305629439</v>
      </c>
      <c r="V14" s="181">
        <f t="shared" si="10"/>
        <v>1.7542161797246736</v>
      </c>
      <c r="W14" s="181">
        <f t="shared" si="10"/>
        <v>1.533165340679334</v>
      </c>
      <c r="X14" s="181">
        <f t="shared" si="10"/>
        <v>1.5136260254422906</v>
      </c>
      <c r="Y14" s="181">
        <f t="shared" si="10"/>
        <v>1.9646520407983723</v>
      </c>
      <c r="Z14" s="181">
        <f t="shared" si="10"/>
        <v>1.7296033762190204</v>
      </c>
      <c r="AA14" s="181">
        <f t="shared" si="10"/>
        <v>1.5967111339349072</v>
      </c>
      <c r="AB14" s="181">
        <f t="shared" si="10"/>
        <v>1.2416545466747226</v>
      </c>
      <c r="AC14" s="181">
        <f t="shared" si="10"/>
        <v>1.1915545374305652</v>
      </c>
      <c r="AD14" s="181">
        <f t="shared" si="10"/>
        <v>1.1963259668713033</v>
      </c>
      <c r="AE14" s="181">
        <f t="shared" si="10"/>
        <v>1.4796295905888908</v>
      </c>
      <c r="AF14" s="181">
        <f t="shared" si="10"/>
        <v>1.7176046345093172</v>
      </c>
      <c r="AG14" s="181">
        <f t="shared" si="10"/>
        <v>1.1915545374361942</v>
      </c>
      <c r="AH14" s="181">
        <f t="shared" si="10"/>
        <v>0.29146779134042416</v>
      </c>
    </row>
    <row r="15" spans="1:34" ht="18">
      <c r="A15" s="175" t="s">
        <v>114</v>
      </c>
      <c r="B15" s="176" t="s">
        <v>115</v>
      </c>
      <c r="C15" s="176" t="s">
        <v>94</v>
      </c>
      <c r="D15" s="182">
        <f>INDEX('SV VI'!$AL$15:$AL$49,COLUMN(A1),ROW(A1))</f>
        <v>1</v>
      </c>
      <c r="E15" s="182">
        <f>INDEX('SV VI'!$AL$15:$AL$49,COLUMN(D1),ROW(D1))</f>
        <v>1.1000000000000001</v>
      </c>
      <c r="F15" s="182">
        <f>INDEX('SV VI'!$AL$15:$AL$49,COLUMN(E1),ROW(E1))</f>
        <v>1.1000000000000001</v>
      </c>
      <c r="G15" s="182">
        <f>INDEX('SV VI'!$AL$15:$AL$49,COLUMN(F1),ROW(F1))</f>
        <v>1.18</v>
      </c>
      <c r="H15" s="182">
        <f>INDEX('SV VI'!$AL$15:$AL$49,COLUMN(G1),ROW(G1))</f>
        <v>1.17</v>
      </c>
      <c r="I15" s="182">
        <f>INDEX('SV VI'!$AL$15:$AL$49,COLUMN(H1),ROW(H1))</f>
        <v>1.1499999999999999</v>
      </c>
      <c r="J15" s="182">
        <f>INDEX('SV VI'!$AL$15:$AL$49,COLUMN(I1),ROW(I1))</f>
        <v>1.2</v>
      </c>
      <c r="K15" s="182">
        <f>INDEX('SV VI'!$AL$15:$AL$49,COLUMN(J1),ROW(J1))</f>
        <v>1.1499999999999999</v>
      </c>
      <c r="L15" s="182">
        <f>INDEX('SV VI'!$AL$15:$AL$49,COLUMN(K1),ROW(K1))</f>
        <v>1.1399999999999999</v>
      </c>
      <c r="M15" s="182">
        <f>INDEX('SV VI'!$AL$15:$AL$49,COLUMN(L1),ROW(L1))</f>
        <v>1.25</v>
      </c>
      <c r="N15" s="182">
        <f>INDEX('SV VI'!$AL$15:$AL$49,COLUMN(M1),ROW(M1))</f>
        <v>1.3</v>
      </c>
      <c r="O15" s="182">
        <f>INDEX('SV VI'!$AL$15:$AL$49,COLUMN(N1),ROW(N1))</f>
        <v>1.1200000000000001</v>
      </c>
      <c r="P15" s="182">
        <f>INDEX('SV VI'!$AL$15:$AL$49,COLUMN(O1),ROW(O1))</f>
        <v>1.1399999999999999</v>
      </c>
      <c r="Q15" s="182">
        <f>INDEX('SV VI'!$AL$15:$AL$49,COLUMN(Q1),ROW(Q1))</f>
        <v>1.6</v>
      </c>
      <c r="R15" s="182">
        <f>INDEX('SV VI'!$AL$15:$AL$49,COLUMN(R1),ROW(R1))</f>
        <v>2</v>
      </c>
      <c r="S15" s="182">
        <f>INDEX('SV VI'!$AL$15:$AL$49,COLUMN(S1),ROW(S1))</f>
        <v>2.9</v>
      </c>
      <c r="T15" s="182">
        <f>INDEX('SV VI'!$AL$15:$AL$49,COLUMN(T1),ROW(T1))</f>
        <v>3.2</v>
      </c>
      <c r="U15" s="182">
        <f>INDEX('SV VI'!$AL$15:$AL$49,COLUMN(U1),ROW(U1))</f>
        <v>2.9</v>
      </c>
      <c r="V15" s="182">
        <f>INDEX('SV VI'!$AL$15:$AL$49,COLUMN(V1),ROW(V1))</f>
        <v>4.5</v>
      </c>
      <c r="W15" s="182">
        <f>INDEX('SV VI'!$AL$15:$AL$49,COLUMN(W1),ROW(W1))</f>
        <v>5.3</v>
      </c>
      <c r="X15" s="182">
        <f>INDEX('SV VI'!$AL$15:$AL$49,COLUMN(X1),ROW(X1))</f>
        <v>5.6</v>
      </c>
      <c r="Y15" s="182">
        <f>INDEX('SV VI'!$AL$15:$AL$49,COLUMN(Y1),ROW(Y1))</f>
        <v>3.1</v>
      </c>
      <c r="Z15" s="182">
        <f>INDEX('SV VI'!$AL$15:$AL$49,COLUMN(Z1),ROW(Z1))</f>
        <v>4.25</v>
      </c>
      <c r="AA15" s="182">
        <f>INDEX('SV VI'!$AL$15:$AL$49,COLUMN(AA1),ROW(AA1))</f>
        <v>5.7</v>
      </c>
      <c r="AB15" s="182">
        <f>INDEX('SV VI'!$AL$15:$AL$49,COLUMN(AB1),ROW(AB1))</f>
        <v>12</v>
      </c>
      <c r="AC15" s="182">
        <f>INDEX('SV VI'!$AL$15:$AL$49,COLUMN(AC1),ROW(AC1))</f>
        <v>19</v>
      </c>
      <c r="AD15" s="182">
        <f>INDEX('SV VI'!$AL$15:$AL$49,COLUMN(AE1),ROW(AE1))</f>
        <v>6.3</v>
      </c>
      <c r="AE15" s="182">
        <f>INDEX('SV VI'!$AL$15:$AL$49,COLUMN(AF1),ROW(AF1))</f>
        <v>3.2</v>
      </c>
      <c r="AF15" s="182">
        <f>INDEX('SV VI'!$AL$15:$AL$49,COLUMN(AG1),ROW(AG1))</f>
        <v>2.4</v>
      </c>
      <c r="AG15" s="182">
        <f>INDEX('SV VI'!$AL$15:$AL$49,COLUMN(AH1),ROW(AH1))</f>
        <v>3.8</v>
      </c>
      <c r="AH15" s="182">
        <f>INDEX('SV VI'!$AL$15:$AL$49,COLUMN(AI1),ROW(AI1))</f>
        <v>100</v>
      </c>
    </row>
    <row r="16" spans="1:34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</row>
    <row r="17" spans="1:34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34">
      <c r="B18" s="213" t="s">
        <v>15</v>
      </c>
      <c r="C18" s="214"/>
      <c r="D18" s="213" t="str">
        <f t="shared" ref="D18:AH18" si="11">D1</f>
        <v>Tracer</v>
      </c>
      <c r="E18" s="186" t="str">
        <f t="shared" si="11"/>
        <v>2MP</v>
      </c>
      <c r="F18" s="186" t="str">
        <f t="shared" si="11"/>
        <v>4MP</v>
      </c>
      <c r="G18" s="186" t="str">
        <f t="shared" si="11"/>
        <v>23DMP</v>
      </c>
      <c r="H18" s="186" t="str">
        <f t="shared" si="11"/>
        <v>24DMP</v>
      </c>
      <c r="I18" s="186" t="str">
        <f t="shared" si="11"/>
        <v>25DMP</v>
      </c>
      <c r="J18" s="186" t="str">
        <f t="shared" si="11"/>
        <v>26DMP</v>
      </c>
      <c r="K18" s="186" t="str">
        <f t="shared" si="11"/>
        <v>34DMP</v>
      </c>
      <c r="L18" s="186" t="str">
        <f t="shared" si="11"/>
        <v>35DMP</v>
      </c>
      <c r="M18" s="186" t="str">
        <f t="shared" si="11"/>
        <v>235TMP</v>
      </c>
      <c r="N18" s="186" t="str">
        <f t="shared" si="11"/>
        <v>246TMP</v>
      </c>
      <c r="O18" s="186" t="str">
        <f t="shared" si="11"/>
        <v>2EP</v>
      </c>
      <c r="P18" s="186" t="str">
        <f t="shared" si="11"/>
        <v>3EP</v>
      </c>
      <c r="Q18" s="226" t="str">
        <f t="shared" si="11"/>
        <v>BEN</v>
      </c>
      <c r="R18" s="226" t="str">
        <f t="shared" si="11"/>
        <v>TOL</v>
      </c>
      <c r="S18" s="226" t="str">
        <f t="shared" si="11"/>
        <v>ETB</v>
      </c>
      <c r="T18" s="226" t="str">
        <f t="shared" si="11"/>
        <v>mpX</v>
      </c>
      <c r="U18" s="226" t="str">
        <f t="shared" si="11"/>
        <v>orX</v>
      </c>
      <c r="V18" s="226" t="str">
        <f t="shared" si="11"/>
        <v>123TMB</v>
      </c>
      <c r="W18" s="226" t="str">
        <f t="shared" si="11"/>
        <v>124TMB</v>
      </c>
      <c r="X18" s="226" t="str">
        <f t="shared" si="11"/>
        <v>135TMB</v>
      </c>
      <c r="Y18" s="231" t="str">
        <f t="shared" si="11"/>
        <v>IDE</v>
      </c>
      <c r="Z18" s="231" t="str">
        <f t="shared" si="11"/>
        <v>IDA</v>
      </c>
      <c r="AA18" s="231" t="str">
        <f t="shared" si="11"/>
        <v>NAP</v>
      </c>
      <c r="AB18" s="231" t="str">
        <f t="shared" si="11"/>
        <v>1MN</v>
      </c>
      <c r="AC18" s="231" t="str">
        <f t="shared" si="11"/>
        <v>2MN</v>
      </c>
      <c r="AD18" s="236" t="str">
        <f t="shared" si="11"/>
        <v>CAR</v>
      </c>
      <c r="AE18" s="236" t="str">
        <f t="shared" si="11"/>
        <v>BTP</v>
      </c>
      <c r="AF18" s="236" t="str">
        <f t="shared" si="11"/>
        <v>BFU</v>
      </c>
      <c r="AG18" s="236" t="str">
        <f t="shared" si="11"/>
        <v>2MB</v>
      </c>
      <c r="AH18" s="236" t="str">
        <f t="shared" si="11"/>
        <v>DBF</v>
      </c>
    </row>
    <row r="19" spans="1:34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227" t="s">
        <v>119</v>
      </c>
      <c r="R19" s="227" t="s">
        <v>120</v>
      </c>
      <c r="S19" s="227" t="s">
        <v>120</v>
      </c>
      <c r="T19" s="227" t="s">
        <v>120</v>
      </c>
      <c r="U19" s="227" t="s">
        <v>120</v>
      </c>
      <c r="V19" s="227" t="s">
        <v>120</v>
      </c>
      <c r="W19" s="227" t="s">
        <v>120</v>
      </c>
      <c r="X19" s="227" t="s">
        <v>120</v>
      </c>
      <c r="Y19" s="232" t="s">
        <v>120</v>
      </c>
      <c r="Z19" s="232" t="s">
        <v>120</v>
      </c>
      <c r="AA19" s="232" t="s">
        <v>120</v>
      </c>
      <c r="AB19" s="232" t="s">
        <v>120</v>
      </c>
      <c r="AC19" s="232" t="s">
        <v>120</v>
      </c>
      <c r="AD19" s="237" t="s">
        <v>120</v>
      </c>
      <c r="AE19" s="237" t="s">
        <v>120</v>
      </c>
      <c r="AF19" s="237" t="s">
        <v>120</v>
      </c>
      <c r="AG19" s="237" t="s">
        <v>120</v>
      </c>
      <c r="AH19" s="237" t="s">
        <v>120</v>
      </c>
    </row>
    <row r="20" spans="1:34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28"/>
      <c r="R20" s="228"/>
      <c r="S20" s="228"/>
      <c r="T20" s="228"/>
      <c r="U20" s="228"/>
      <c r="V20" s="228"/>
      <c r="W20" s="228"/>
      <c r="X20" s="228"/>
      <c r="Y20" s="233"/>
      <c r="Z20" s="233"/>
      <c r="AA20" s="233"/>
      <c r="AB20" s="233"/>
      <c r="AC20" s="233"/>
      <c r="AD20" s="238"/>
      <c r="AE20" s="238"/>
      <c r="AF20" s="238"/>
      <c r="AG20" s="238"/>
      <c r="AH20" s="238"/>
    </row>
    <row r="21" spans="1:34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4">
        <v>0</v>
      </c>
      <c r="Z21" s="234">
        <v>0</v>
      </c>
      <c r="AA21" s="234">
        <v>0</v>
      </c>
      <c r="AB21" s="234">
        <v>0</v>
      </c>
      <c r="AC21" s="234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</row>
    <row r="22" spans="1:34">
      <c r="B22" s="218">
        <v>10</v>
      </c>
      <c r="C22" s="220" t="s">
        <v>16</v>
      </c>
      <c r="D22" s="224">
        <f t="shared" ref="D22:S4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6.578278475277698E-7</v>
      </c>
      <c r="O22" s="190">
        <f t="shared" si="13"/>
        <v>0</v>
      </c>
      <c r="P22" s="190">
        <f t="shared" si="13"/>
        <v>0</v>
      </c>
      <c r="Q22" s="230">
        <f t="shared" si="13"/>
        <v>0</v>
      </c>
      <c r="R22" s="230">
        <f t="shared" si="13"/>
        <v>0</v>
      </c>
      <c r="S22" s="230">
        <f t="shared" si="13"/>
        <v>0</v>
      </c>
      <c r="T22" s="230">
        <f t="shared" si="13"/>
        <v>0</v>
      </c>
      <c r="U22" s="230">
        <f t="shared" si="13"/>
        <v>0</v>
      </c>
      <c r="V22" s="230">
        <f t="shared" ref="V22:AK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5.5511151231257821E-17</v>
      </c>
      <c r="W22" s="230">
        <f t="shared" si="14"/>
        <v>0</v>
      </c>
      <c r="X22" s="230">
        <f t="shared" si="14"/>
        <v>0</v>
      </c>
      <c r="Y22" s="235">
        <f t="shared" si="14"/>
        <v>4.1078251911130792E-15</v>
      </c>
      <c r="Z22" s="235">
        <f t="shared" si="14"/>
        <v>5.5511151231257827E-17</v>
      </c>
      <c r="AA22" s="235">
        <f t="shared" si="14"/>
        <v>0</v>
      </c>
      <c r="AB22" s="235">
        <f t="shared" si="14"/>
        <v>0</v>
      </c>
      <c r="AC22" s="235">
        <f t="shared" si="14"/>
        <v>0</v>
      </c>
      <c r="AD22" s="240">
        <f t="shared" si="14"/>
        <v>0</v>
      </c>
      <c r="AE22" s="240">
        <f t="shared" si="14"/>
        <v>0</v>
      </c>
      <c r="AF22" s="240">
        <f t="shared" si="14"/>
        <v>1.1102230246251564E-16</v>
      </c>
      <c r="AG22" s="240">
        <f t="shared" si="14"/>
        <v>0</v>
      </c>
      <c r="AH22" s="240">
        <f t="shared" si="14"/>
        <v>0</v>
      </c>
    </row>
    <row r="23" spans="1:34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7.1655765667166793E-4</v>
      </c>
      <c r="O23" s="190">
        <f t="shared" si="13"/>
        <v>1.1102230246251565E-16</v>
      </c>
      <c r="P23" s="190">
        <f>IF((P$2-(SQRT((P$9/P$15)^2+4*P$16*P$14))*$B23) &lt; 0, 0.5*EXP(((P$9/P$15)*P$2)/(2*P$14))*(EXP(-(P$2*(SQRT((P$9/P$15)^2+4*P$16*P$14)))/(2*P$14))*(2-ERFC(-(P$2-(SQRT((P$9/P$15)^2+4*P$16*P$14))*$B23)/(2*SQRT(P$14*$B23))))),0.5*EXP(((P$9/P$15)*P$2)/(2*P$14))*(EXP(-(P$2*(SQRT((P$9/P$15)^2+4*P$16*P$14)))/(2*P$14))*ERFC((P$2-(SQRT((P$9/P$15)^2+4*P$16*P$14))*$B23)/(2*SQRT(P$14*$B23)))))</f>
        <v>0</v>
      </c>
      <c r="Q23" s="230">
        <f>IF((Q$2-(SQRT((Q$9/Q$15)^2+4*Q$16*Q$14))*$B23) &lt; 0, 0.5*EXP(((Q$9/Q$15)*Q$2)/(2*Q$14))*(EXP(-(Q$2*(SQRT((Q$9/Q$15)^2+4*Q$16*Q$14)))/(2*Q$14))*(2-ERFC(-(Q$2-(SQRT((Q$9/Q$15)^2+4*Q$16*Q$14))*$B23)/(2*SQRT(Q$14*$B23))))),0.5*EXP(((Q$9/Q$15)*Q$2)/(2*Q$14))*(EXP(-(Q$2*(SQRT((Q$9/Q$15)^2+4*Q$16*Q$14)))/(2*Q$14))*ERFC((Q$2-(SQRT((Q$9/Q$15)^2+4*Q$16*Q$14))*$B23)/(2*SQRT(Q$14*$B23)))))</f>
        <v>6.1563137920828126E-10</v>
      </c>
      <c r="R23" s="230">
        <f t="shared" si="13"/>
        <v>2.5436069917006421E-10</v>
      </c>
      <c r="S23" s="230">
        <f t="shared" si="13"/>
        <v>3.9919584304826117E-10</v>
      </c>
      <c r="T23" s="230">
        <f t="shared" si="13"/>
        <v>2.1171578934442437E-9</v>
      </c>
      <c r="U23" s="230">
        <f t="shared" si="13"/>
        <v>1.9526350536480659E-9</v>
      </c>
      <c r="V23" s="230">
        <f t="shared" si="14"/>
        <v>4.4797835996313032E-9</v>
      </c>
      <c r="W23" s="230">
        <f t="shared" si="14"/>
        <v>3.0990060517765983E-10</v>
      </c>
      <c r="X23" s="230">
        <f t="shared" si="14"/>
        <v>2.2465102000879258E-10</v>
      </c>
      <c r="Y23" s="235">
        <f t="shared" si="14"/>
        <v>4.6734298486672543E-8</v>
      </c>
      <c r="Z23" s="235">
        <f t="shared" si="14"/>
        <v>3.8002649915824804E-9</v>
      </c>
      <c r="AA23" s="235">
        <f t="shared" si="14"/>
        <v>6.211131609035192E-10</v>
      </c>
      <c r="AB23" s="235">
        <f t="shared" si="14"/>
        <v>1.308453345671978E-12</v>
      </c>
      <c r="AC23" s="235">
        <f t="shared" si="14"/>
        <v>3.5033087542046815E-13</v>
      </c>
      <c r="AD23" s="240">
        <f t="shared" si="14"/>
        <v>9.7516439367950625E-13</v>
      </c>
      <c r="AE23" s="240">
        <f t="shared" si="14"/>
        <v>3.5696406941454489E-10</v>
      </c>
      <c r="AF23" s="240">
        <f t="shared" si="14"/>
        <v>9.7670072030098254E-9</v>
      </c>
      <c r="AG23" s="240">
        <f t="shared" si="14"/>
        <v>2.1516677328747846E-12</v>
      </c>
      <c r="AH23" s="240">
        <f t="shared" si="14"/>
        <v>0</v>
      </c>
    </row>
    <row r="24" spans="1:34">
      <c r="B24" s="218">
        <v>30</v>
      </c>
      <c r="C24" s="220" t="s">
        <v>16</v>
      </c>
      <c r="D24" s="224">
        <f t="shared" si="12"/>
        <v>0</v>
      </c>
      <c r="E24" s="190">
        <f t="shared" si="12"/>
        <v>1.1102230246251565E-16</v>
      </c>
      <c r="F24" s="190">
        <f t="shared" si="12"/>
        <v>3.5138558729386205E-14</v>
      </c>
      <c r="G24" s="190">
        <f t="shared" si="12"/>
        <v>0</v>
      </c>
      <c r="H24" s="190">
        <f t="shared" si="12"/>
        <v>7.0832228971084975E-14</v>
      </c>
      <c r="I24" s="190">
        <f t="shared" si="12"/>
        <v>0</v>
      </c>
      <c r="J24" s="190">
        <f t="shared" si="12"/>
        <v>7.4517059189815882E-12</v>
      </c>
      <c r="K24" s="190">
        <f t="shared" si="12"/>
        <v>0</v>
      </c>
      <c r="L24" s="190">
        <f t="shared" si="12"/>
        <v>5.5511151231257827E-17</v>
      </c>
      <c r="M24" s="190">
        <f t="shared" si="12"/>
        <v>0</v>
      </c>
      <c r="N24" s="190">
        <f t="shared" si="12"/>
        <v>7.9118903219194108E-3</v>
      </c>
      <c r="O24" s="190">
        <f t="shared" si="12"/>
        <v>4.473081904876608E-10</v>
      </c>
      <c r="P24" s="190">
        <f t="shared" si="12"/>
        <v>5.5511151231257827E-17</v>
      </c>
      <c r="Q24" s="230">
        <f t="shared" si="12"/>
        <v>1.4711885102935973E-6</v>
      </c>
      <c r="R24" s="230">
        <f t="shared" si="13"/>
        <v>6.2798029865085425E-7</v>
      </c>
      <c r="S24" s="230">
        <f t="shared" si="13"/>
        <v>5.7037136386162136E-7</v>
      </c>
      <c r="T24" s="230">
        <f t="shared" si="13"/>
        <v>1.5366278310890991E-6</v>
      </c>
      <c r="U24" s="230">
        <f t="shared" si="13"/>
        <v>1.5649652252425204E-6</v>
      </c>
      <c r="V24" s="230">
        <f t="shared" si="14"/>
        <v>2.0657924847955474E-6</v>
      </c>
      <c r="W24" s="230">
        <f t="shared" si="14"/>
        <v>3.3674690746998692E-7</v>
      </c>
      <c r="X24" s="230">
        <f t="shared" si="14"/>
        <v>2.6655716206525071E-7</v>
      </c>
      <c r="Y24" s="235">
        <f t="shared" si="14"/>
        <v>1.1362782496637802E-5</v>
      </c>
      <c r="Z24" s="235">
        <f t="shared" si="14"/>
        <v>1.9061329978309338E-6</v>
      </c>
      <c r="AA24" s="235">
        <f t="shared" si="14"/>
        <v>5.1511451348851267E-7</v>
      </c>
      <c r="AB24" s="235">
        <f t="shared" si="14"/>
        <v>7.0167657795217045E-9</v>
      </c>
      <c r="AC24" s="235">
        <f t="shared" si="14"/>
        <v>2.6717711376633702E-9</v>
      </c>
      <c r="AD24" s="240">
        <f t="shared" si="14"/>
        <v>7.1840600135431024E-9</v>
      </c>
      <c r="AE24" s="240">
        <f t="shared" si="14"/>
        <v>4.9213588854124524E-7</v>
      </c>
      <c r="AF24" s="240">
        <f t="shared" si="14"/>
        <v>5.0362161891914772E-6</v>
      </c>
      <c r="AG24" s="240">
        <f t="shared" si="14"/>
        <v>1.6295698290758054E-8</v>
      </c>
      <c r="AH24" s="240">
        <f t="shared" si="14"/>
        <v>0</v>
      </c>
    </row>
    <row r="25" spans="1:34">
      <c r="B25" s="218">
        <v>40</v>
      </c>
      <c r="C25" s="220" t="s">
        <v>16</v>
      </c>
      <c r="D25" s="224">
        <f t="shared" si="12"/>
        <v>2.170041923932331E-12</v>
      </c>
      <c r="E25" s="190">
        <f t="shared" si="12"/>
        <v>5.8125948498854989E-11</v>
      </c>
      <c r="F25" s="190">
        <f t="shared" si="12"/>
        <v>2.4016023059125761E-9</v>
      </c>
      <c r="G25" s="190">
        <f t="shared" si="12"/>
        <v>4.5963233219481474E-14</v>
      </c>
      <c r="H25" s="190">
        <f t="shared" si="12"/>
        <v>2.7911153943627194E-9</v>
      </c>
      <c r="I25" s="190">
        <f t="shared" si="12"/>
        <v>2.1224633162120199E-11</v>
      </c>
      <c r="J25" s="190">
        <f t="shared" si="12"/>
        <v>4.7453690255050411E-8</v>
      </c>
      <c r="K25" s="190">
        <f t="shared" si="12"/>
        <v>8.1712414612411521E-14</v>
      </c>
      <c r="L25" s="190">
        <f t="shared" si="12"/>
        <v>2.5845325879458869E-11</v>
      </c>
      <c r="M25" s="190">
        <f t="shared" si="12"/>
        <v>4.3409720262843621E-14</v>
      </c>
      <c r="N25" s="190">
        <f t="shared" si="12"/>
        <v>2.7103629300819717E-2</v>
      </c>
      <c r="O25" s="190">
        <f t="shared" si="12"/>
        <v>7.8429103855803817E-7</v>
      </c>
      <c r="P25" s="190">
        <f t="shared" si="12"/>
        <v>2.5845325879458869E-11</v>
      </c>
      <c r="Q25" s="230">
        <f t="shared" si="12"/>
        <v>7.2193635374695475E-5</v>
      </c>
      <c r="R25" s="230">
        <f t="shared" si="13"/>
        <v>3.1818302079378302E-5</v>
      </c>
      <c r="S25" s="230">
        <f t="shared" si="13"/>
        <v>2.230299061301011E-5</v>
      </c>
      <c r="T25" s="230">
        <f t="shared" si="13"/>
        <v>4.2930812514385686E-5</v>
      </c>
      <c r="U25" s="230">
        <f t="shared" si="13"/>
        <v>4.5872694137361052E-5</v>
      </c>
      <c r="V25" s="230">
        <f t="shared" si="14"/>
        <v>4.6129701209984823E-5</v>
      </c>
      <c r="W25" s="230">
        <f t="shared" si="14"/>
        <v>1.154850936324614E-5</v>
      </c>
      <c r="X25" s="230">
        <f t="shared" si="14"/>
        <v>9.5536632837012192E-6</v>
      </c>
      <c r="Y25" s="235">
        <f t="shared" si="14"/>
        <v>1.8386875191056529E-4</v>
      </c>
      <c r="Z25" s="235">
        <f t="shared" si="14"/>
        <v>4.4381337775400993E-5</v>
      </c>
      <c r="AA25" s="235">
        <f t="shared" si="14"/>
        <v>1.5435022322707326E-5</v>
      </c>
      <c r="AB25" s="235">
        <f t="shared" si="14"/>
        <v>5.3492889512396502E-7</v>
      </c>
      <c r="AC25" s="235">
        <f t="shared" si="14"/>
        <v>2.4282038080247759E-7</v>
      </c>
      <c r="AD25" s="240">
        <f t="shared" si="14"/>
        <v>6.4176627145862142E-7</v>
      </c>
      <c r="AE25" s="240">
        <f t="shared" si="14"/>
        <v>1.893622804011175E-5</v>
      </c>
      <c r="AF25" s="240">
        <f t="shared" si="14"/>
        <v>1.1804354217787026E-4</v>
      </c>
      <c r="AG25" s="240">
        <f t="shared" si="14"/>
        <v>1.4706452262092107E-6</v>
      </c>
      <c r="AH25" s="240">
        <f t="shared" si="14"/>
        <v>0</v>
      </c>
    </row>
    <row r="26" spans="1:34">
      <c r="B26" s="218">
        <v>50</v>
      </c>
      <c r="C26" s="220" t="s">
        <v>16</v>
      </c>
      <c r="D26" s="224">
        <f t="shared" si="12"/>
        <v>2.8532840146144884E-8</v>
      </c>
      <c r="E26" s="190">
        <f t="shared" si="12"/>
        <v>1.3505219559339918E-7</v>
      </c>
      <c r="F26" s="190">
        <f t="shared" si="12"/>
        <v>1.4909099763649183E-6</v>
      </c>
      <c r="G26" s="190">
        <f t="shared" si="12"/>
        <v>8.9807977721179089E-10</v>
      </c>
      <c r="H26" s="190">
        <f t="shared" si="12"/>
        <v>1.307632226832389E-6</v>
      </c>
      <c r="I26" s="190">
        <f t="shared" si="12"/>
        <v>5.7085302318515829E-8</v>
      </c>
      <c r="J26" s="190">
        <f t="shared" si="12"/>
        <v>7.8695378119553183E-6</v>
      </c>
      <c r="K26" s="190">
        <f t="shared" si="12"/>
        <v>1.5140401710134199E-9</v>
      </c>
      <c r="L26" s="190">
        <f t="shared" si="12"/>
        <v>6.7580544826917333E-8</v>
      </c>
      <c r="M26" s="190">
        <f t="shared" si="12"/>
        <v>6.3624916446514135E-10</v>
      </c>
      <c r="N26" s="190">
        <f t="shared" si="12"/>
        <v>5.7652015754371719E-2</v>
      </c>
      <c r="O26" s="190">
        <f t="shared" si="12"/>
        <v>6.0392590020386105E-5</v>
      </c>
      <c r="P26" s="190">
        <f t="shared" si="12"/>
        <v>6.7580544826917333E-8</v>
      </c>
      <c r="Q26" s="230">
        <f t="shared" si="12"/>
        <v>7.4273337529406891E-4</v>
      </c>
      <c r="R26" s="230">
        <f t="shared" si="13"/>
        <v>3.3779672682382467E-4</v>
      </c>
      <c r="S26" s="230">
        <f t="shared" si="13"/>
        <v>2.0498134420254832E-4</v>
      </c>
      <c r="T26" s="230">
        <f t="shared" si="13"/>
        <v>3.2312393944755602E-4</v>
      </c>
      <c r="U26" s="230">
        <f t="shared" si="13"/>
        <v>3.5491218818334275E-4</v>
      </c>
      <c r="V26" s="230">
        <f t="shared" si="14"/>
        <v>3.0419592781871779E-4</v>
      </c>
      <c r="W26" s="230">
        <f t="shared" si="14"/>
        <v>9.8548973136325366E-5</v>
      </c>
      <c r="X26" s="230">
        <f t="shared" si="14"/>
        <v>8.3721467233788274E-5</v>
      </c>
      <c r="Y26" s="235">
        <f t="shared" si="14"/>
        <v>9.9782393489417087E-4</v>
      </c>
      <c r="Z26" s="235">
        <f t="shared" si="14"/>
        <v>3.0004101092107055E-4</v>
      </c>
      <c r="AA26" s="235">
        <f t="shared" si="14"/>
        <v>1.2148217503837877E-4</v>
      </c>
      <c r="AB26" s="235">
        <f t="shared" si="14"/>
        <v>7.3760413386581006E-6</v>
      </c>
      <c r="AC26" s="235">
        <f t="shared" si="14"/>
        <v>3.7197461104643281E-6</v>
      </c>
      <c r="AD26" s="240">
        <f t="shared" si="14"/>
        <v>9.7298406162016332E-6</v>
      </c>
      <c r="AE26" s="240">
        <f t="shared" si="14"/>
        <v>1.7260207395203286E-4</v>
      </c>
      <c r="AF26" s="240">
        <f t="shared" si="14"/>
        <v>7.9668738865412692E-4</v>
      </c>
      <c r="AG26" s="240">
        <f>IF((AG$2-(SQRT((AG$9/AG$15)^2+4*AG$16*AG$14))*$B26) &lt; 0, 0.5*EXP(((AG$9/AG$15)*AG$2)/(2*AG$14))*(EXP(-(AG$2*(SQRT((AG$9/AG$15)^2+4*AG$16*AG$14)))/(2*AG$14))*(2-ERFC(-(AG$2-(SQRT((AG$9/AG$15)^2+4*AG$16*AG$14))*$B26)/(2*SQRT(AG$14*$B26))))),0.5*EXP(((AG$9/AG$15)*AG$2)/(2*AG$14))*(EXP(-(AG$2*(SQRT((AG$9/AG$15)^2+4*AG$16*AG$14)))/(2*AG$14))*ERFC((AG$2-(SQRT((AG$9/AG$15)^2+4*AG$16*AG$14))*$B26)/(2*SQRT(AG$14*$B26)))))</f>
        <v>2.2368502537284396E-5</v>
      </c>
      <c r="AH26" s="240">
        <f t="shared" si="14"/>
        <v>0</v>
      </c>
    </row>
    <row r="27" spans="1:34">
      <c r="B27" s="218">
        <v>60</v>
      </c>
      <c r="C27" s="220" t="s">
        <v>16</v>
      </c>
      <c r="D27" s="224">
        <f t="shared" si="12"/>
        <v>1.0455806594755758E-5</v>
      </c>
      <c r="E27" s="190">
        <f t="shared" si="12"/>
        <v>1.8255075255046993E-5</v>
      </c>
      <c r="F27" s="190">
        <f t="shared" si="12"/>
        <v>8.8296964740774975E-5</v>
      </c>
      <c r="G27" s="190">
        <f t="shared" si="12"/>
        <v>4.8476068625902247E-7</v>
      </c>
      <c r="H27" s="190">
        <f t="shared" si="12"/>
        <v>6.6772412341431497E-5</v>
      </c>
      <c r="I27" s="190">
        <f t="shared" si="12"/>
        <v>8.68951444382704E-6</v>
      </c>
      <c r="J27" s="190">
        <f t="shared" si="12"/>
        <v>2.1038416548552205E-4</v>
      </c>
      <c r="K27" s="190">
        <f t="shared" si="12"/>
        <v>7.7557323779897647E-7</v>
      </c>
      <c r="L27" s="190">
        <f t="shared" si="12"/>
        <v>1.0054706734041741E-5</v>
      </c>
      <c r="M27" s="190">
        <f t="shared" si="12"/>
        <v>2.9704378146089283E-7</v>
      </c>
      <c r="N27" s="190">
        <f t="shared" si="12"/>
        <v>9.6241829556936526E-2</v>
      </c>
      <c r="O27" s="190">
        <f t="shared" si="12"/>
        <v>9.7396875020366858E-4</v>
      </c>
      <c r="P27" s="190">
        <f t="shared" si="12"/>
        <v>1.0054706734041741E-5</v>
      </c>
      <c r="Q27" s="230">
        <f t="shared" si="12"/>
        <v>3.4858840170831629E-3</v>
      </c>
      <c r="R27" s="230">
        <f t="shared" si="13"/>
        <v>1.6349940104706806E-3</v>
      </c>
      <c r="S27" s="230">
        <f t="shared" si="13"/>
        <v>9.0951688368823269E-4</v>
      </c>
      <c r="T27" s="230">
        <f t="shared" si="13"/>
        <v>1.2569981818097984E-3</v>
      </c>
      <c r="U27" s="230">
        <f t="shared" si="13"/>
        <v>1.404806694384364E-3</v>
      </c>
      <c r="V27" s="230">
        <f t="shared" si="14"/>
        <v>1.0855124616584999E-3</v>
      </c>
      <c r="W27" s="230">
        <f t="shared" si="14"/>
        <v>4.1772992293565009E-4</v>
      </c>
      <c r="X27" s="230">
        <f t="shared" si="14"/>
        <v>3.612545876389151E-4</v>
      </c>
      <c r="Y27" s="235">
        <f t="shared" si="14"/>
        <v>3.122708315389966E-3</v>
      </c>
      <c r="Z27" s="235">
        <f t="shared" si="14"/>
        <v>1.0884150058515507E-3</v>
      </c>
      <c r="AA27" s="235">
        <f t="shared" si="14"/>
        <v>4.8796479246282504E-4</v>
      </c>
      <c r="AB27" s="235">
        <f t="shared" si="14"/>
        <v>4.3073163168150235E-5</v>
      </c>
      <c r="AC27" s="235">
        <f t="shared" si="14"/>
        <v>2.3296463284916413E-5</v>
      </c>
      <c r="AD27" s="240">
        <f t="shared" si="14"/>
        <v>6.0513592898103756E-5</v>
      </c>
      <c r="AE27" s="240">
        <f t="shared" si="14"/>
        <v>7.6249380152254576E-4</v>
      </c>
      <c r="AF27" s="240">
        <f t="shared" si="14"/>
        <v>2.8732555814353629E-3</v>
      </c>
      <c r="AG27" s="240">
        <f t="shared" si="14"/>
        <v>1.3908257510725219E-4</v>
      </c>
      <c r="AH27" s="240">
        <f t="shared" si="14"/>
        <v>0</v>
      </c>
    </row>
    <row r="28" spans="1:34">
      <c r="B28" s="218">
        <v>70</v>
      </c>
      <c r="C28" s="220" t="s">
        <v>16</v>
      </c>
      <c r="D28" s="224">
        <f t="shared" si="12"/>
        <v>4.9862478904089136E-4</v>
      </c>
      <c r="E28" s="190">
        <f t="shared" si="12"/>
        <v>4.8732307138193987E-4</v>
      </c>
      <c r="F28" s="190">
        <f t="shared" si="12"/>
        <v>1.3692366431344307E-3</v>
      </c>
      <c r="G28" s="190">
        <f t="shared" si="12"/>
        <v>3.3737627134378112E-5</v>
      </c>
      <c r="H28" s="190">
        <f t="shared" si="12"/>
        <v>9.6230755860132733E-4</v>
      </c>
      <c r="I28" s="190">
        <f t="shared" si="12"/>
        <v>2.5693895344514051E-4</v>
      </c>
      <c r="J28" s="190">
        <f t="shared" si="12"/>
        <v>1.9837164736522524E-3</v>
      </c>
      <c r="K28" s="190">
        <f t="shared" si="12"/>
        <v>5.1283002015845007E-5</v>
      </c>
      <c r="L28" s="190">
        <f t="shared" si="12"/>
        <v>2.915217527551528E-4</v>
      </c>
      <c r="M28" s="190">
        <f t="shared" si="12"/>
        <v>1.9385001189642374E-5</v>
      </c>
      <c r="N28" s="190">
        <f t="shared" si="12"/>
        <v>0.13957348610092288</v>
      </c>
      <c r="O28" s="190">
        <f t="shared" si="12"/>
        <v>6.4363998001733527E-3</v>
      </c>
      <c r="P28" s="190">
        <f t="shared" si="12"/>
        <v>2.915217527551528E-4</v>
      </c>
      <c r="Q28" s="230">
        <f t="shared" si="12"/>
        <v>1.0427690095500486E-2</v>
      </c>
      <c r="R28" s="230">
        <f t="shared" si="13"/>
        <v>5.040817123595942E-3</v>
      </c>
      <c r="S28" s="230">
        <f t="shared" si="13"/>
        <v>2.6556020897873789E-3</v>
      </c>
      <c r="T28" s="230">
        <f t="shared" si="13"/>
        <v>3.3456124885644085E-3</v>
      </c>
      <c r="U28" s="230">
        <f t="shared" si="13"/>
        <v>3.7823085538797314E-3</v>
      </c>
      <c r="V28" s="230">
        <f t="shared" si="14"/>
        <v>2.7207530807749065E-3</v>
      </c>
      <c r="W28" s="230">
        <f t="shared" si="14"/>
        <v>1.1842870979000828E-3</v>
      </c>
      <c r="X28" s="230">
        <f t="shared" si="14"/>
        <v>1.037367068657258E-3</v>
      </c>
      <c r="Y28" s="235">
        <f t="shared" si="14"/>
        <v>7.1181578715168734E-3</v>
      </c>
      <c r="Z28" s="235">
        <f t="shared" si="14"/>
        <v>2.7598144239301963E-3</v>
      </c>
      <c r="AA28" s="235">
        <f t="shared" si="14"/>
        <v>1.3313786889602719E-3</v>
      </c>
      <c r="AB28" s="235">
        <f t="shared" si="14"/>
        <v>1.5358029919532168E-4</v>
      </c>
      <c r="AC28" s="235">
        <f t="shared" si="14"/>
        <v>8.7311010946833356E-5</v>
      </c>
      <c r="AD28" s="240">
        <f t="shared" si="14"/>
        <v>2.2564575003275464E-4</v>
      </c>
      <c r="AE28" s="240">
        <f t="shared" si="14"/>
        <v>2.2214871240984202E-3</v>
      </c>
      <c r="AF28" s="240">
        <f t="shared" si="14"/>
        <v>7.2264674999328307E-3</v>
      </c>
      <c r="AG28" s="240">
        <f t="shared" si="14"/>
        <v>5.1745754514676001E-4</v>
      </c>
      <c r="AH28" s="240">
        <f t="shared" si="14"/>
        <v>3.5527136788005005E-15</v>
      </c>
    </row>
    <row r="29" spans="1:34">
      <c r="B29" s="218">
        <v>80</v>
      </c>
      <c r="C29" s="220" t="s">
        <v>16</v>
      </c>
      <c r="D29" s="224">
        <f t="shared" si="12"/>
        <v>6.7069825493874542E-3</v>
      </c>
      <c r="E29" s="190">
        <f t="shared" si="12"/>
        <v>4.7418010749089015E-3</v>
      </c>
      <c r="F29" s="190">
        <f t="shared" si="12"/>
        <v>9.224417198304637E-3</v>
      </c>
      <c r="G29" s="190">
        <f t="shared" si="12"/>
        <v>6.5511557940856047E-4</v>
      </c>
      <c r="H29" s="190">
        <f t="shared" si="12"/>
        <v>6.3060030439258119E-3</v>
      </c>
      <c r="I29" s="190">
        <f t="shared" si="12"/>
        <v>2.738168027517307E-3</v>
      </c>
      <c r="J29" s="190">
        <f t="shared" si="12"/>
        <v>9.7676417474451549E-3</v>
      </c>
      <c r="K29" s="190">
        <f t="shared" si="12"/>
        <v>9.4729916727492869E-4</v>
      </c>
      <c r="L29" s="190">
        <f t="shared" si="12"/>
        <v>3.0528880002304031E-3</v>
      </c>
      <c r="M29" s="190">
        <f t="shared" si="12"/>
        <v>3.7082118177028667E-4</v>
      </c>
      <c r="N29" s="190">
        <f t="shared" si="12"/>
        <v>0.18512118644432474</v>
      </c>
      <c r="O29" s="190">
        <f t="shared" si="12"/>
        <v>2.4404404687885295E-2</v>
      </c>
      <c r="P29" s="190">
        <f t="shared" si="12"/>
        <v>3.0528880002304031E-3</v>
      </c>
      <c r="Q29" s="230">
        <f t="shared" si="12"/>
        <v>2.3515461300737672E-2</v>
      </c>
      <c r="R29" s="230">
        <f t="shared" si="13"/>
        <v>1.1708405589307636E-2</v>
      </c>
      <c r="S29" s="230">
        <f t="shared" si="13"/>
        <v>5.9606314656635009E-3</v>
      </c>
      <c r="T29" s="230">
        <f t="shared" si="13"/>
        <v>7.0139484362218276E-3</v>
      </c>
      <c r="U29" s="230">
        <f t="shared" si="13"/>
        <v>7.9921866753860371E-3</v>
      </c>
      <c r="V29" s="230">
        <f t="shared" si="14"/>
        <v>5.4602511877039897E-3</v>
      </c>
      <c r="W29" s="230">
        <f t="shared" si="14"/>
        <v>2.6073614168207193E-3</v>
      </c>
      <c r="X29" s="230">
        <f t="shared" si="14"/>
        <v>2.3060836977463195E-3</v>
      </c>
      <c r="Y29" s="235">
        <f t="shared" si="14"/>
        <v>1.3290483745194481E-2</v>
      </c>
      <c r="Z29" s="235">
        <f t="shared" si="14"/>
        <v>5.586245336915264E-3</v>
      </c>
      <c r="AA29" s="235">
        <f t="shared" si="14"/>
        <v>2.8483895621094772E-3</v>
      </c>
      <c r="AB29" s="235">
        <f t="shared" si="14"/>
        <v>4.0171531314603376E-4</v>
      </c>
      <c r="AC29" s="235">
        <f t="shared" si="14"/>
        <v>2.3705064347767649E-4</v>
      </c>
      <c r="AD29" s="240">
        <f t="shared" si="14"/>
        <v>6.1023629239659316E-4</v>
      </c>
      <c r="AE29" s="240">
        <f t="shared" si="14"/>
        <v>4.982231624642508E-3</v>
      </c>
      <c r="AF29" s="240">
        <f t="shared" si="14"/>
        <v>1.4488441389803096E-2</v>
      </c>
      <c r="AG29" s="240">
        <f t="shared" si="14"/>
        <v>1.3945641666305852E-3</v>
      </c>
      <c r="AH29" s="240">
        <f t="shared" si="14"/>
        <v>1.7547074904200599E-13</v>
      </c>
    </row>
    <row r="30" spans="1:34">
      <c r="B30" s="218">
        <v>90</v>
      </c>
      <c r="C30" s="220" t="s">
        <v>16</v>
      </c>
      <c r="D30" s="224">
        <f t="shared" si="12"/>
        <v>3.9229627801692042E-2</v>
      </c>
      <c r="E30" s="190">
        <f t="shared" si="12"/>
        <v>2.3674568105724048E-2</v>
      </c>
      <c r="F30" s="190">
        <f t="shared" si="12"/>
        <v>3.5811903637143434E-2</v>
      </c>
      <c r="G30" s="190">
        <f t="shared" si="12"/>
        <v>5.4574533144686188E-3</v>
      </c>
      <c r="H30" s="190">
        <f t="shared" si="12"/>
        <v>2.4512404080829105E-2</v>
      </c>
      <c r="I30" s="190">
        <f t="shared" si="12"/>
        <v>1.4844597315671058E-2</v>
      </c>
      <c r="J30" s="190">
        <f t="shared" si="12"/>
        <v>3.1256575569836242E-2</v>
      </c>
      <c r="K30" s="190">
        <f t="shared" si="12"/>
        <v>7.5183075515978795E-3</v>
      </c>
      <c r="L30" s="190">
        <f t="shared" si="12"/>
        <v>1.6290788477844043E-2</v>
      </c>
      <c r="M30" s="190">
        <f t="shared" si="12"/>
        <v>3.1408707043703026E-3</v>
      </c>
      <c r="N30" s="190">
        <f t="shared" si="12"/>
        <v>0.23113738918768909</v>
      </c>
      <c r="O30" s="190">
        <f t="shared" si="12"/>
        <v>6.4056057954014645E-2</v>
      </c>
      <c r="P30" s="190">
        <f t="shared" si="12"/>
        <v>1.6290788477844043E-2</v>
      </c>
      <c r="Q30" s="230">
        <f t="shared" si="12"/>
        <v>4.389919197632014E-2</v>
      </c>
      <c r="R30" s="230">
        <f t="shared" si="13"/>
        <v>2.249817576213764E-2</v>
      </c>
      <c r="S30" s="230">
        <f t="shared" si="13"/>
        <v>1.121648545267062E-2</v>
      </c>
      <c r="T30" s="230">
        <f t="shared" si="13"/>
        <v>1.252925047943404E-2</v>
      </c>
      <c r="U30" s="230">
        <f t="shared" si="13"/>
        <v>1.4354958565378271E-2</v>
      </c>
      <c r="V30" s="230">
        <f t="shared" si="14"/>
        <v>9.439731567004948E-3</v>
      </c>
      <c r="W30" s="230">
        <f t="shared" si="14"/>
        <v>4.8451785413105575E-3</v>
      </c>
      <c r="X30" s="230">
        <f t="shared" si="14"/>
        <v>4.3179342929628439E-3</v>
      </c>
      <c r="Y30" s="235">
        <f t="shared" si="14"/>
        <v>2.1702907586968356E-2</v>
      </c>
      <c r="Z30" s="235">
        <f t="shared" si="14"/>
        <v>9.7209043633049719E-3</v>
      </c>
      <c r="AA30" s="235">
        <f t="shared" si="14"/>
        <v>5.1768365916770587E-3</v>
      </c>
      <c r="AB30" s="235">
        <f t="shared" si="14"/>
        <v>8.5385327948078727E-4</v>
      </c>
      <c r="AC30" s="235">
        <f t="shared" si="14"/>
        <v>5.186296501834553E-4</v>
      </c>
      <c r="AD30" s="240">
        <f t="shared" si="14"/>
        <v>1.3308806389611403E-3</v>
      </c>
      <c r="AE30" s="240">
        <f t="shared" si="14"/>
        <v>9.3763015378673948E-3</v>
      </c>
      <c r="AF30" s="240">
        <f t="shared" si="14"/>
        <v>2.4950152659606206E-2</v>
      </c>
      <c r="AG30" s="240">
        <f t="shared" si="14"/>
        <v>3.0284419672049197E-3</v>
      </c>
      <c r="AH30" s="240">
        <f t="shared" si="14"/>
        <v>3.6520231283532212E-12</v>
      </c>
    </row>
    <row r="31" spans="1:34">
      <c r="B31" s="218">
        <v>100</v>
      </c>
      <c r="C31" s="220" t="s">
        <v>16</v>
      </c>
      <c r="D31" s="224">
        <f t="shared" si="12"/>
        <v>0.12982014903548392</v>
      </c>
      <c r="E31" s="190">
        <f t="shared" si="12"/>
        <v>7.4574241045307951E-2</v>
      </c>
      <c r="F31" s="190">
        <f t="shared" si="12"/>
        <v>9.5029344861109977E-2</v>
      </c>
      <c r="G31" s="190">
        <f t="shared" si="12"/>
        <v>2.5283771813508382E-2</v>
      </c>
      <c r="H31" s="190">
        <f t="shared" si="12"/>
        <v>6.6349285092455842E-2</v>
      </c>
      <c r="I31" s="190">
        <f t="shared" si="12"/>
        <v>5.0406594234348789E-2</v>
      </c>
      <c r="J31" s="190">
        <f t="shared" si="12"/>
        <v>7.4161407051252778E-2</v>
      </c>
      <c r="K31" s="190">
        <f t="shared" si="12"/>
        <v>3.3245325454604673E-2</v>
      </c>
      <c r="L31" s="190">
        <f t="shared" si="12"/>
        <v>5.4523128454349874E-2</v>
      </c>
      <c r="M31" s="190">
        <f t="shared" si="12"/>
        <v>1.510207981565681E-2</v>
      </c>
      <c r="N31" s="190">
        <f t="shared" si="12"/>
        <v>0.27647617637740629</v>
      </c>
      <c r="O31" s="190">
        <f t="shared" si="12"/>
        <v>0.1303454889159138</v>
      </c>
      <c r="P31" s="190">
        <f t="shared" si="12"/>
        <v>5.4523128454349874E-2</v>
      </c>
      <c r="Q31" s="230">
        <f t="shared" si="12"/>
        <v>7.1775483725541878E-2</v>
      </c>
      <c r="R31" s="230">
        <f t="shared" si="13"/>
        <v>3.7837482081100493E-2</v>
      </c>
      <c r="S31" s="230">
        <f t="shared" si="13"/>
        <v>1.864399127129257E-2</v>
      </c>
      <c r="T31" s="230">
        <f t="shared" si="13"/>
        <v>1.9995310697151103E-2</v>
      </c>
      <c r="U31" s="230">
        <f t="shared" si="13"/>
        <v>2.2995816060666859E-2</v>
      </c>
      <c r="V31" s="230">
        <f t="shared" si="14"/>
        <v>1.4691606653300491E-2</v>
      </c>
      <c r="W31" s="230">
        <f t="shared" si="14"/>
        <v>7.990579264857911E-3</v>
      </c>
      <c r="X31" s="230">
        <f t="shared" si="14"/>
        <v>7.1647810525582445E-3</v>
      </c>
      <c r="Y31" s="235">
        <f t="shared" si="14"/>
        <v>3.2245260530489428E-2</v>
      </c>
      <c r="Z31" s="235">
        <f t="shared" si="14"/>
        <v>1.5206930366352456E-2</v>
      </c>
      <c r="AA31" s="235">
        <f t="shared" si="14"/>
        <v>8.3878932317234534E-3</v>
      </c>
      <c r="AB31" s="235">
        <f t="shared" si="14"/>
        <v>1.5684590414385966E-3</v>
      </c>
      <c r="AC31" s="235">
        <f t="shared" si="14"/>
        <v>9.7488724815758543E-4</v>
      </c>
      <c r="AD31" s="240">
        <f t="shared" si="14"/>
        <v>2.4950635184680099E-3</v>
      </c>
      <c r="AE31" s="240">
        <f t="shared" si="14"/>
        <v>1.5596494255546047E-2</v>
      </c>
      <c r="AF31" s="240">
        <f t="shared" si="14"/>
        <v>3.8602481515751019E-2</v>
      </c>
      <c r="AG31" s="240">
        <f t="shared" si="14"/>
        <v>5.650116726443887E-3</v>
      </c>
      <c r="AH31" s="240">
        <f t="shared" si="14"/>
        <v>4.1639747205834958E-11</v>
      </c>
    </row>
    <row r="32" spans="1:34">
      <c r="B32" s="218">
        <v>110</v>
      </c>
      <c r="C32" s="220" t="s">
        <v>16</v>
      </c>
      <c r="D32" s="224">
        <f t="shared" si="12"/>
        <v>0.28846970604060462</v>
      </c>
      <c r="E32" s="190">
        <f t="shared" si="12"/>
        <v>0.16928666099428655</v>
      </c>
      <c r="F32" s="190">
        <f t="shared" si="12"/>
        <v>0.19233444407519759</v>
      </c>
      <c r="G32" s="190">
        <f t="shared" si="12"/>
        <v>7.6951729092852916E-2</v>
      </c>
      <c r="H32" s="190">
        <f t="shared" si="12"/>
        <v>0.13858808690838906</v>
      </c>
      <c r="I32" s="190">
        <f t="shared" si="12"/>
        <v>0.12252226213659401</v>
      </c>
      <c r="J32" s="190">
        <f t="shared" si="12"/>
        <v>0.14194893023619692</v>
      </c>
      <c r="K32" s="190">
        <f t="shared" si="12"/>
        <v>9.6795294298269094E-2</v>
      </c>
      <c r="L32" s="190">
        <f t="shared" si="12"/>
        <v>0.13078980822551561</v>
      </c>
      <c r="M32" s="190">
        <f t="shared" si="12"/>
        <v>4.8331213456693611E-2</v>
      </c>
      <c r="N32" s="190">
        <f t="shared" si="12"/>
        <v>0.32041809054329351</v>
      </c>
      <c r="O32" s="190">
        <f t="shared" si="12"/>
        <v>0.22109394610458863</v>
      </c>
      <c r="P32" s="190">
        <f t="shared" si="12"/>
        <v>0.13078980822551561</v>
      </c>
      <c r="Q32" s="230">
        <f t="shared" si="12"/>
        <v>0.10654853373264928</v>
      </c>
      <c r="R32" s="230">
        <f t="shared" si="13"/>
        <v>5.7736705979570591E-2</v>
      </c>
      <c r="S32" s="230">
        <f t="shared" si="13"/>
        <v>2.8302712837683319E-2</v>
      </c>
      <c r="T32" s="230">
        <f t="shared" si="13"/>
        <v>2.9384200288479375E-2</v>
      </c>
      <c r="U32" s="230">
        <f t="shared" si="13"/>
        <v>3.3880568639769126E-2</v>
      </c>
      <c r="V32" s="230">
        <f t="shared" si="14"/>
        <v>2.1172673923116277E-2</v>
      </c>
      <c r="W32" s="230">
        <f t="shared" si="14"/>
        <v>1.2076232560734755E-2</v>
      </c>
      <c r="X32" s="230">
        <f t="shared" si="14"/>
        <v>1.0883123978198852E-2</v>
      </c>
      <c r="Y32" s="235">
        <f t="shared" si="14"/>
        <v>4.4705809182389977E-2</v>
      </c>
      <c r="Z32" s="235">
        <f t="shared" si="14"/>
        <v>2.2005235067845408E-2</v>
      </c>
      <c r="AA32" s="235">
        <f t="shared" si="14"/>
        <v>1.2495541411671527E-2</v>
      </c>
      <c r="AB32" s="235">
        <f t="shared" si="14"/>
        <v>2.5897700786220441E-3</v>
      </c>
      <c r="AC32" s="235">
        <f t="shared" si="14"/>
        <v>1.6402162505718687E-3</v>
      </c>
      <c r="AD32" s="240">
        <f t="shared" si="14"/>
        <v>4.1882029085610331E-3</v>
      </c>
      <c r="AE32" s="240">
        <f t="shared" si="14"/>
        <v>2.3704020675149096E-2</v>
      </c>
      <c r="AF32" s="240">
        <f t="shared" si="14"/>
        <v>5.5224812490951285E-2</v>
      </c>
      <c r="AG32" s="240">
        <f t="shared" si="14"/>
        <v>9.4346351324781086E-3</v>
      </c>
      <c r="AH32" s="240">
        <f t="shared" si="14"/>
        <v>3.0631708280992598E-10</v>
      </c>
    </row>
    <row r="33" spans="2:34">
      <c r="B33" s="218">
        <v>120</v>
      </c>
      <c r="C33" s="220" t="s">
        <v>16</v>
      </c>
      <c r="D33" s="224">
        <f t="shared" si="12"/>
        <v>0.48436721963933971</v>
      </c>
      <c r="E33" s="190">
        <f t="shared" si="12"/>
        <v>0.3030549507296737</v>
      </c>
      <c r="F33" s="190">
        <f t="shared" si="12"/>
        <v>0.31974890137091361</v>
      </c>
      <c r="G33" s="190">
        <f t="shared" si="12"/>
        <v>0.17218482973299978</v>
      </c>
      <c r="H33" s="190">
        <f t="shared" si="12"/>
        <v>0.23937920625015549</v>
      </c>
      <c r="I33" s="190">
        <f t="shared" si="12"/>
        <v>0.23330382536036551</v>
      </c>
      <c r="J33" s="190">
        <f t="shared" si="12"/>
        <v>0.2319534114415408</v>
      </c>
      <c r="K33" s="190">
        <f t="shared" si="12"/>
        <v>0.2077771819949111</v>
      </c>
      <c r="L33" s="190">
        <f t="shared" si="12"/>
        <v>0.24608214940801318</v>
      </c>
      <c r="M33" s="190">
        <f t="shared" si="12"/>
        <v>0.11458486478010815</v>
      </c>
      <c r="N33" s="190">
        <f t="shared" si="12"/>
        <v>0.36253450079406557</v>
      </c>
      <c r="O33" s="190">
        <f t="shared" si="12"/>
        <v>0.32822771380073557</v>
      </c>
      <c r="P33" s="190">
        <f t="shared" si="12"/>
        <v>0.24608214940801318</v>
      </c>
      <c r="Q33" s="230">
        <f t="shared" si="12"/>
        <v>0.14710686509257348</v>
      </c>
      <c r="R33" s="230">
        <f t="shared" si="13"/>
        <v>8.1882953613363063E-2</v>
      </c>
      <c r="S33" s="230">
        <f t="shared" si="13"/>
        <v>4.012554645579347E-2</v>
      </c>
      <c r="T33" s="230">
        <f t="shared" si="13"/>
        <v>4.0577027498674249E-2</v>
      </c>
      <c r="U33" s="230">
        <f t="shared" si="13"/>
        <v>4.6864121913632643E-2</v>
      </c>
      <c r="V33" s="230">
        <f t="shared" si="14"/>
        <v>2.8791964238916775E-2</v>
      </c>
      <c r="W33" s="230">
        <f t="shared" si="14"/>
        <v>1.7087906976711361E-2</v>
      </c>
      <c r="X33" s="230">
        <f t="shared" si="14"/>
        <v>1.5465459170468931E-2</v>
      </c>
      <c r="Y33" s="235">
        <f t="shared" si="14"/>
        <v>5.8825859816277644E-2</v>
      </c>
      <c r="Z33" s="235">
        <f t="shared" si="14"/>
        <v>3.0023684032536694E-2</v>
      </c>
      <c r="AA33" s="235">
        <f t="shared" si="14"/>
        <v>1.7471655873911751E-2</v>
      </c>
      <c r="AB33" s="235">
        <f t="shared" si="14"/>
        <v>3.9460761614167339E-3</v>
      </c>
      <c r="AC33" s="235">
        <f t="shared" si="14"/>
        <v>2.5385133381472524E-3</v>
      </c>
      <c r="AD33" s="240">
        <f t="shared" si="14"/>
        <v>6.468678729345533E-3</v>
      </c>
      <c r="AE33" s="240">
        <f t="shared" si="14"/>
        <v>3.3655907070090141E-2</v>
      </c>
      <c r="AF33" s="240">
        <f t="shared" si="14"/>
        <v>7.447172212819464E-2</v>
      </c>
      <c r="AG33" s="240">
        <f t="shared" si="14"/>
        <v>1.4491295137979754E-2</v>
      </c>
      <c r="AH33" s="240">
        <f t="shared" si="14"/>
        <v>1.6215772613570321E-9</v>
      </c>
    </row>
    <row r="34" spans="2:34">
      <c r="B34" s="218">
        <v>130</v>
      </c>
      <c r="C34" s="220" t="s">
        <v>16</v>
      </c>
      <c r="D34" s="224">
        <f t="shared" si="12"/>
        <v>0.66924941058079246</v>
      </c>
      <c r="E34" s="190">
        <f t="shared" si="12"/>
        <v>0.45600255456538674</v>
      </c>
      <c r="F34" s="190">
        <f t="shared" si="12"/>
        <v>0.46001860876693207</v>
      </c>
      <c r="G34" s="190">
        <f t="shared" si="12"/>
        <v>0.30666541555616245</v>
      </c>
      <c r="H34" s="190">
        <f t="shared" si="12"/>
        <v>0.35889197209678442</v>
      </c>
      <c r="I34" s="190">
        <f t="shared" si="12"/>
        <v>0.37085837091984575</v>
      </c>
      <c r="J34" s="190">
        <f t="shared" si="12"/>
        <v>0.33663772298687744</v>
      </c>
      <c r="K34" s="190">
        <f t="shared" si="12"/>
        <v>0.35621985737280332</v>
      </c>
      <c r="L34" s="190">
        <f t="shared" si="12"/>
        <v>0.38700050939587283</v>
      </c>
      <c r="M34" s="190">
        <f t="shared" si="12"/>
        <v>0.21695483391625411</v>
      </c>
      <c r="N34" s="190">
        <f t="shared" si="12"/>
        <v>0.40259149808920103</v>
      </c>
      <c r="O34" s="190">
        <f t="shared" si="12"/>
        <v>0.44124917767773064</v>
      </c>
      <c r="P34" s="190">
        <f t="shared" si="12"/>
        <v>0.38700050939587283</v>
      </c>
      <c r="Q34" s="230">
        <f t="shared" si="12"/>
        <v>0.19208871098747826</v>
      </c>
      <c r="R34" s="230">
        <f t="shared" si="13"/>
        <v>0.10975187216706955</v>
      </c>
      <c r="S34" s="230">
        <f t="shared" si="13"/>
        <v>5.395800193176159E-2</v>
      </c>
      <c r="T34" s="230">
        <f t="shared" si="13"/>
        <v>5.3400264120551426E-2</v>
      </c>
      <c r="U34" s="230">
        <f t="shared" si="13"/>
        <v>6.1734516490680451E-2</v>
      </c>
      <c r="V34" s="230">
        <f t="shared" si="14"/>
        <v>3.74328363875348E-2</v>
      </c>
      <c r="W34" s="230">
        <f t="shared" si="14"/>
        <v>2.2978814228157115E-2</v>
      </c>
      <c r="X34" s="230">
        <f t="shared" si="14"/>
        <v>2.0873131603586174E-2</v>
      </c>
      <c r="Y34" s="235">
        <f t="shared" si="14"/>
        <v>7.4335542597898208E-2</v>
      </c>
      <c r="Z34" s="235">
        <f t="shared" si="14"/>
        <v>3.9140776591835076E-2</v>
      </c>
      <c r="AA34" s="235">
        <f t="shared" si="14"/>
        <v>2.3260559685636562E-2</v>
      </c>
      <c r="AB34" s="235">
        <f t="shared" si="14"/>
        <v>5.65087683938853E-3</v>
      </c>
      <c r="AC34" s="235">
        <f t="shared" si="14"/>
        <v>3.6833261729831146E-3</v>
      </c>
      <c r="AD34" s="240">
        <f t="shared" si="14"/>
        <v>9.3684122458453905E-3</v>
      </c>
      <c r="AE34" s="240">
        <f t="shared" si="14"/>
        <v>4.533641887913209E-2</v>
      </c>
      <c r="AF34" s="240">
        <f t="shared" si="14"/>
        <v>9.594015967588275E-2</v>
      </c>
      <c r="AG34" s="240">
        <f t="shared" si="14"/>
        <v>2.0866861174375469E-2</v>
      </c>
      <c r="AH34" s="240">
        <f t="shared" si="14"/>
        <v>6.6628165207305293E-9</v>
      </c>
    </row>
    <row r="35" spans="2:34">
      <c r="B35" s="218">
        <v>140</v>
      </c>
      <c r="C35" s="220" t="s">
        <v>16</v>
      </c>
      <c r="D35" s="224">
        <f t="shared" si="12"/>
        <v>0.81060212764547535</v>
      </c>
      <c r="E35" s="190">
        <f t="shared" si="12"/>
        <v>0.60426598983062108</v>
      </c>
      <c r="F35" s="190">
        <f t="shared" si="12"/>
        <v>0.59490648923771283</v>
      </c>
      <c r="G35" s="190">
        <f t="shared" si="12"/>
        <v>0.46078295466611163</v>
      </c>
      <c r="H35" s="190">
        <f t="shared" si="12"/>
        <v>0.483731319492199</v>
      </c>
      <c r="I35" s="190">
        <f t="shared" si="12"/>
        <v>0.51548385823032794</v>
      </c>
      <c r="J35" s="190">
        <f t="shared" si="12"/>
        <v>0.4464877263842964</v>
      </c>
      <c r="K35" s="190">
        <f t="shared" si="12"/>
        <v>0.51731503798160094</v>
      </c>
      <c r="L35" s="190">
        <f t="shared" si="12"/>
        <v>0.53288266982923027</v>
      </c>
      <c r="M35" s="190">
        <f t="shared" si="12"/>
        <v>0.3464919572586373</v>
      </c>
      <c r="N35" s="190">
        <f t="shared" si="12"/>
        <v>0.44048398964305818</v>
      </c>
      <c r="O35" s="190">
        <f t="shared" si="12"/>
        <v>0.55051529581147385</v>
      </c>
      <c r="P35" s="190">
        <f t="shared" si="12"/>
        <v>0.53288266982923027</v>
      </c>
      <c r="Q35" s="230">
        <f t="shared" si="12"/>
        <v>0.24008611904121735</v>
      </c>
      <c r="R35" s="230">
        <f t="shared" si="13"/>
        <v>0.14070683073472429</v>
      </c>
      <c r="S35" s="230">
        <f t="shared" si="13"/>
        <v>6.9592764208627353E-2</v>
      </c>
      <c r="T35" s="230">
        <f t="shared" si="13"/>
        <v>6.7653511366685071E-2</v>
      </c>
      <c r="U35" s="230">
        <f t="shared" si="13"/>
        <v>7.8246879383557344E-2</v>
      </c>
      <c r="V35" s="230">
        <f t="shared" si="14"/>
        <v>4.6968523539044287E-2</v>
      </c>
      <c r="W35" s="230">
        <f t="shared" si="14"/>
        <v>2.968192408082981E-2</v>
      </c>
      <c r="X35" s="230">
        <f t="shared" si="14"/>
        <v>2.7047636032682901E-2</v>
      </c>
      <c r="Y35" s="235">
        <f t="shared" si="14"/>
        <v>9.0975032738200845E-2</v>
      </c>
      <c r="Z35" s="235">
        <f t="shared" si="14"/>
        <v>4.9222595705685164E-2</v>
      </c>
      <c r="AA35" s="235">
        <f t="shared" si="14"/>
        <v>2.9790741356882759E-2</v>
      </c>
      <c r="AB35" s="235">
        <f t="shared" si="14"/>
        <v>7.7053821538646252E-3</v>
      </c>
      <c r="AC35" s="235">
        <f t="shared" si="14"/>
        <v>5.0791896726180563E-3</v>
      </c>
      <c r="AD35" s="240">
        <f t="shared" si="14"/>
        <v>1.2896415528315885E-2</v>
      </c>
      <c r="AE35" s="240">
        <f t="shared" si="14"/>
        <v>5.8584867063016133E-2</v>
      </c>
      <c r="AF35" s="240">
        <f t="shared" si="14"/>
        <v>0.11921538731582147</v>
      </c>
      <c r="AG35" s="240">
        <f t="shared" si="14"/>
        <v>2.8555405176023285E-2</v>
      </c>
      <c r="AH35" s="240">
        <f t="shared" si="14"/>
        <v>2.2429240464916234E-8</v>
      </c>
    </row>
    <row r="36" spans="2:34">
      <c r="B36" s="218">
        <v>150</v>
      </c>
      <c r="C36" s="220" t="s">
        <v>16</v>
      </c>
      <c r="D36" s="224">
        <f t="shared" si="12"/>
        <v>0.90198403962607032</v>
      </c>
      <c r="E36" s="190">
        <f t="shared" si="12"/>
        <v>0.73031223367662179</v>
      </c>
      <c r="F36" s="190">
        <f t="shared" si="12"/>
        <v>0.71141940589573893</v>
      </c>
      <c r="G36" s="190">
        <f t="shared" si="12"/>
        <v>0.61033264319409175</v>
      </c>
      <c r="H36" s="190">
        <f t="shared" si="12"/>
        <v>0.60166157738344939</v>
      </c>
      <c r="I36" s="190">
        <f t="shared" si="12"/>
        <v>0.64870786122043211</v>
      </c>
      <c r="J36" s="190">
        <f t="shared" si="12"/>
        <v>0.55273917968792907</v>
      </c>
      <c r="K36" s="190">
        <f t="shared" si="12"/>
        <v>0.66531701836785873</v>
      </c>
      <c r="L36" s="190">
        <f t="shared" si="12"/>
        <v>0.66522222200620951</v>
      </c>
      <c r="M36" s="190">
        <f t="shared" si="12"/>
        <v>0.48629590725849947</v>
      </c>
      <c r="N36" s="190">
        <f t="shared" si="12"/>
        <v>0.47619110286585153</v>
      </c>
      <c r="O36" s="190">
        <f t="shared" si="12"/>
        <v>0.64910803590975019</v>
      </c>
      <c r="P36" s="190">
        <f t="shared" si="12"/>
        <v>0.66522222200620951</v>
      </c>
      <c r="Q36" s="230">
        <f t="shared" si="12"/>
        <v>0.28977725745992222</v>
      </c>
      <c r="R36" s="230">
        <f t="shared" si="13"/>
        <v>0.17407457449639058</v>
      </c>
      <c r="S36" s="230">
        <f t="shared" si="13"/>
        <v>8.6796424469736178E-2</v>
      </c>
      <c r="T36" s="230">
        <f t="shared" si="13"/>
        <v>8.3128717451179113E-2</v>
      </c>
      <c r="U36" s="230">
        <f t="shared" si="13"/>
        <v>9.614720211294657E-2</v>
      </c>
      <c r="V36" s="230">
        <f t="shared" si="14"/>
        <v>5.7272200498709673E-2</v>
      </c>
      <c r="W36" s="230">
        <f t="shared" si="14"/>
        <v>3.7119412296979459E-2</v>
      </c>
      <c r="X36" s="230">
        <f t="shared" si="14"/>
        <v>3.3919441114366677E-2</v>
      </c>
      <c r="Y36" s="235">
        <f t="shared" si="14"/>
        <v>0.10850563698695383</v>
      </c>
      <c r="Z36" s="235">
        <f t="shared" si="14"/>
        <v>6.0133951770822765E-2</v>
      </c>
      <c r="AA36" s="235">
        <f t="shared" si="14"/>
        <v>3.6983414621709343E-2</v>
      </c>
      <c r="AB36" s="235">
        <f t="shared" si="14"/>
        <v>1.0101368526641006E-2</v>
      </c>
      <c r="AC36" s="235">
        <f t="shared" si="14"/>
        <v>6.7234139407723612E-3</v>
      </c>
      <c r="AD36" s="240">
        <f t="shared" si="14"/>
        <v>1.7043437857003352E-2</v>
      </c>
      <c r="AE36" s="240">
        <f t="shared" si="14"/>
        <v>7.3217211032438334E-2</v>
      </c>
      <c r="AF36" s="240">
        <f t="shared" si="14"/>
        <v>0.14389930899391479</v>
      </c>
      <c r="AG36" s="240">
        <f t="shared" si="14"/>
        <v>3.7510305799086707E-2</v>
      </c>
      <c r="AH36" s="240">
        <f t="shared" si="14"/>
        <v>6.436381466690122E-8</v>
      </c>
    </row>
    <row r="37" spans="2:34">
      <c r="B37" s="218">
        <v>160</v>
      </c>
      <c r="C37" s="220" t="s">
        <v>16</v>
      </c>
      <c r="D37" s="224">
        <f t="shared" si="12"/>
        <v>0.95356928837040011</v>
      </c>
      <c r="E37" s="190">
        <f t="shared" si="12"/>
        <v>0.82670096303079654</v>
      </c>
      <c r="F37" s="190">
        <f t="shared" si="12"/>
        <v>0.80372215078606246</v>
      </c>
      <c r="G37" s="190">
        <f t="shared" si="12"/>
        <v>0.73718153154515154</v>
      </c>
      <c r="H37" s="190">
        <f t="shared" si="12"/>
        <v>0.70439862307455148</v>
      </c>
      <c r="I37" s="190">
        <f t="shared" si="12"/>
        <v>0.7590046091612056</v>
      </c>
      <c r="J37" s="190">
        <f t="shared" si="12"/>
        <v>0.64899197785557849</v>
      </c>
      <c r="K37" s="190">
        <f t="shared" si="12"/>
        <v>0.78415574249598075</v>
      </c>
      <c r="L37" s="190">
        <f t="shared" si="12"/>
        <v>0.77313911818128866</v>
      </c>
      <c r="M37" s="190">
        <f t="shared" si="12"/>
        <v>0.61896982021115865</v>
      </c>
      <c r="N37" s="190">
        <f t="shared" si="12"/>
        <v>0.50974615678845803</v>
      </c>
      <c r="O37" s="190">
        <f t="shared" si="12"/>
        <v>0.73327407740872341</v>
      </c>
      <c r="P37" s="190">
        <f t="shared" si="12"/>
        <v>0.77313911818128866</v>
      </c>
      <c r="Q37" s="230">
        <f t="shared" si="12"/>
        <v>0.34000158883135162</v>
      </c>
      <c r="R37" s="230">
        <f t="shared" si="13"/>
        <v>0.20919803356485339</v>
      </c>
      <c r="S37" s="230">
        <f t="shared" si="13"/>
        <v>0.10532857041174269</v>
      </c>
      <c r="T37" s="230">
        <f t="shared" si="13"/>
        <v>9.9622661065164195E-2</v>
      </c>
      <c r="U37" s="230">
        <f t="shared" si="13"/>
        <v>0.1151877181808008</v>
      </c>
      <c r="V37" s="230">
        <f t="shared" si="14"/>
        <v>6.822300117333413E-2</v>
      </c>
      <c r="W37" s="230">
        <f t="shared" si="14"/>
        <v>4.5209393925898449E-2</v>
      </c>
      <c r="X37" s="230">
        <f t="shared" si="14"/>
        <v>4.1414354676248322E-2</v>
      </c>
      <c r="Y37" s="235">
        <f t="shared" si="14"/>
        <v>0.12671467218759425</v>
      </c>
      <c r="Z37" s="235">
        <f t="shared" si="14"/>
        <v>7.1745224310748257E-2</v>
      </c>
      <c r="AA37" s="235">
        <f t="shared" si="14"/>
        <v>4.4758350168179362E-2</v>
      </c>
      <c r="AB37" s="235">
        <f t="shared" si="14"/>
        <v>1.2823845880930662E-2</v>
      </c>
      <c r="AC37" s="235">
        <f t="shared" si="14"/>
        <v>8.6078905556963847E-3</v>
      </c>
      <c r="AD37" s="240">
        <f t="shared" si="14"/>
        <v>2.1786611546124157E-2</v>
      </c>
      <c r="AE37" s="240">
        <f t="shared" si="14"/>
        <v>8.9041689535366952E-2</v>
      </c>
      <c r="AF37" s="240">
        <f t="shared" si="14"/>
        <v>0.16962632374348577</v>
      </c>
      <c r="AG37" s="240">
        <f t="shared" si="14"/>
        <v>4.765585420934592E-2</v>
      </c>
      <c r="AH37" s="240">
        <f t="shared" si="14"/>
        <v>1.6220899579089118E-7</v>
      </c>
    </row>
    <row r="38" spans="2:34">
      <c r="B38" s="218">
        <v>170</v>
      </c>
      <c r="C38" s="220" t="s">
        <v>16</v>
      </c>
      <c r="D38" s="224">
        <f t="shared" si="12"/>
        <v>0.97962820856919652</v>
      </c>
      <c r="E38" s="190">
        <f t="shared" si="12"/>
        <v>0.89429310621309932</v>
      </c>
      <c r="F38" s="190">
        <f t="shared" si="12"/>
        <v>0.87185702952097743</v>
      </c>
      <c r="G38" s="190">
        <f t="shared" si="12"/>
        <v>0.83354563747023525</v>
      </c>
      <c r="H38" s="190">
        <f t="shared" si="12"/>
        <v>0.78817211398488773</v>
      </c>
      <c r="I38" s="190">
        <f t="shared" si="12"/>
        <v>0.8426842438998996</v>
      </c>
      <c r="J38" s="190">
        <f t="shared" si="12"/>
        <v>0.73165037217731965</v>
      </c>
      <c r="K38" s="190">
        <f t="shared" si="12"/>
        <v>0.86960851880092704</v>
      </c>
      <c r="L38" s="190">
        <f t="shared" si="12"/>
        <v>0.85379275056351012</v>
      </c>
      <c r="M38" s="190">
        <f t="shared" si="12"/>
        <v>0.7322874330696888</v>
      </c>
      <c r="N38" s="190">
        <f t="shared" si="12"/>
        <v>0.54121646214240549</v>
      </c>
      <c r="O38" s="190">
        <f t="shared" si="12"/>
        <v>0.80195332987798795</v>
      </c>
      <c r="P38" s="190">
        <f t="shared" si="12"/>
        <v>0.85379275056351012</v>
      </c>
      <c r="Q38" s="230">
        <f t="shared" si="12"/>
        <v>0.38979175821633411</v>
      </c>
      <c r="R38" s="230">
        <f t="shared" si="12"/>
        <v>0.24546809956074495</v>
      </c>
      <c r="S38" s="230">
        <f t="shared" si="12"/>
        <v>0.12495447472878035</v>
      </c>
      <c r="T38" s="230">
        <f t="shared" ref="T38:AI53" si="15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0.11694439140111455</v>
      </c>
      <c r="U38" s="230">
        <f t="shared" si="15"/>
        <v>0.13513615655456068</v>
      </c>
      <c r="V38" s="230">
        <f t="shared" si="15"/>
        <v>7.9709322749575803E-2</v>
      </c>
      <c r="W38" s="230">
        <f t="shared" si="15"/>
        <v>5.3870447838519513E-2</v>
      </c>
      <c r="X38" s="230">
        <f t="shared" si="15"/>
        <v>4.9457904476974068E-2</v>
      </c>
      <c r="Y38" s="235">
        <f t="shared" si="15"/>
        <v>0.14541645452686275</v>
      </c>
      <c r="Z38" s="235">
        <f t="shared" si="15"/>
        <v>8.3936077157716782E-2</v>
      </c>
      <c r="AA38" s="235">
        <f t="shared" si="15"/>
        <v>5.3037609488973632E-2</v>
      </c>
      <c r="AB38" s="235">
        <f t="shared" si="15"/>
        <v>1.5853325885693156E-2</v>
      </c>
      <c r="AC38" s="235">
        <f t="shared" si="15"/>
        <v>1.0720704880822329E-2</v>
      </c>
      <c r="AD38" s="240">
        <f t="shared" si="15"/>
        <v>2.7093579780625765E-2</v>
      </c>
      <c r="AE38" s="240">
        <f t="shared" si="15"/>
        <v>0.10586926660287693</v>
      </c>
      <c r="AF38" s="240">
        <f t="shared" si="15"/>
        <v>0.19607102190485187</v>
      </c>
      <c r="AG38" s="240">
        <f t="shared" si="15"/>
        <v>5.889727900810976E-2</v>
      </c>
      <c r="AH38" s="240">
        <f t="shared" si="15"/>
        <v>3.6729369684573854E-7</v>
      </c>
    </row>
    <row r="39" spans="2:34">
      <c r="B39" s="218">
        <v>180</v>
      </c>
      <c r="C39" s="220" t="s">
        <v>16</v>
      </c>
      <c r="D39" s="224">
        <f t="shared" si="12"/>
        <v>0.9916347586119495</v>
      </c>
      <c r="E39" s="190">
        <f t="shared" si="12"/>
        <v>0.93841171185430006</v>
      </c>
      <c r="F39" s="190">
        <f t="shared" si="12"/>
        <v>0.91929792965314272</v>
      </c>
      <c r="G39" s="190">
        <f t="shared" si="12"/>
        <v>0.90035889096307231</v>
      </c>
      <c r="H39" s="190">
        <f t="shared" si="12"/>
        <v>0.85284824330303077</v>
      </c>
      <c r="I39" s="190">
        <f t="shared" si="12"/>
        <v>0.90174313164381104</v>
      </c>
      <c r="J39" s="190">
        <f t="shared" si="12"/>
        <v>0.79957147922927752</v>
      </c>
      <c r="K39" s="190">
        <f t="shared" si="12"/>
        <v>0.92568427808862763</v>
      </c>
      <c r="L39" s="190">
        <f t="shared" si="12"/>
        <v>0.90987362694436591</v>
      </c>
      <c r="M39" s="190">
        <f t="shared" si="12"/>
        <v>0.82098076111995588</v>
      </c>
      <c r="N39" s="190">
        <f t="shared" si="12"/>
        <v>0.57068974066824429</v>
      </c>
      <c r="O39" s="190">
        <f t="shared" si="12"/>
        <v>0.85594760997585972</v>
      </c>
      <c r="P39" s="190">
        <f t="shared" si="12"/>
        <v>0.90987362694436591</v>
      </c>
      <c r="Q39" s="230">
        <f t="shared" si="12"/>
        <v>0.43837765283888308</v>
      </c>
      <c r="R39" s="230">
        <f t="shared" si="12"/>
        <v>0.28234179467210063</v>
      </c>
      <c r="S39" s="230">
        <f t="shared" si="12"/>
        <v>0.14545301735406521</v>
      </c>
      <c r="T39" s="230">
        <f t="shared" si="15"/>
        <v>0.13491903192339277</v>
      </c>
      <c r="U39" s="230">
        <f t="shared" si="15"/>
        <v>0.15578052761341188</v>
      </c>
      <c r="V39" s="230">
        <f t="shared" si="15"/>
        <v>9.1630206342772011E-2</v>
      </c>
      <c r="W39" s="230">
        <f t="shared" si="15"/>
        <v>6.3024479604213424E-2</v>
      </c>
      <c r="X39" s="230">
        <f t="shared" si="15"/>
        <v>5.7978132284138846E-2</v>
      </c>
      <c r="Y39" s="235">
        <f t="shared" si="15"/>
        <v>0.16445110845031014</v>
      </c>
      <c r="Z39" s="235">
        <f t="shared" si="15"/>
        <v>9.6597323395335943E-2</v>
      </c>
      <c r="AA39" s="235">
        <f t="shared" si="15"/>
        <v>6.1747767059749548E-2</v>
      </c>
      <c r="AB39" s="235">
        <f t="shared" si="15"/>
        <v>1.9167616826150424E-2</v>
      </c>
      <c r="AC39" s="235">
        <f t="shared" si="15"/>
        <v>1.3047461896001535E-2</v>
      </c>
      <c r="AD39" s="240">
        <f t="shared" si="15"/>
        <v>3.2925889848232637E-2</v>
      </c>
      <c r="AE39" s="240">
        <f t="shared" si="15"/>
        <v>0.12352033721682376</v>
      </c>
      <c r="AF39" s="240">
        <f t="shared" si="15"/>
        <v>0.22294966975295721</v>
      </c>
      <c r="AG39" s="240">
        <f t="shared" si="15"/>
        <v>7.112880465254745E-2</v>
      </c>
      <c r="AH39" s="240">
        <f t="shared" si="15"/>
        <v>7.6061145837247324E-7</v>
      </c>
    </row>
    <row r="40" spans="2:34">
      <c r="B40" s="218">
        <v>190</v>
      </c>
      <c r="C40" s="220" t="s">
        <v>16</v>
      </c>
      <c r="D40" s="224">
        <f t="shared" si="12"/>
        <v>0.99675640906062213</v>
      </c>
      <c r="E40" s="190">
        <f t="shared" si="12"/>
        <v>0.96553165064323954</v>
      </c>
      <c r="F40" s="190">
        <f t="shared" si="12"/>
        <v>0.95075569398168525</v>
      </c>
      <c r="G40" s="190">
        <f t="shared" si="12"/>
        <v>0.94327040769290149</v>
      </c>
      <c r="H40" s="190">
        <f t="shared" si="12"/>
        <v>0.90055137223215997</v>
      </c>
      <c r="I40" s="190">
        <f t="shared" si="12"/>
        <v>0.94097895249938457</v>
      </c>
      <c r="J40" s="190">
        <f t="shared" si="12"/>
        <v>0.85336565630920869</v>
      </c>
      <c r="K40" s="190">
        <f t="shared" si="12"/>
        <v>0.95976853708309506</v>
      </c>
      <c r="L40" s="190">
        <f t="shared" si="12"/>
        <v>0.94658314125567034</v>
      </c>
      <c r="M40" s="190">
        <f t="shared" si="12"/>
        <v>0.88550587164060268</v>
      </c>
      <c r="N40" s="190">
        <f t="shared" si="12"/>
        <v>0.59826500766659352</v>
      </c>
      <c r="O40" s="190">
        <f t="shared" si="12"/>
        <v>0.89709991875765271</v>
      </c>
      <c r="P40" s="190">
        <f t="shared" si="12"/>
        <v>0.94658314125567034</v>
      </c>
      <c r="Q40" s="230">
        <f t="shared" si="12"/>
        <v>0.48517390820867834</v>
      </c>
      <c r="R40" s="230">
        <f t="shared" si="12"/>
        <v>0.31934955488132877</v>
      </c>
      <c r="S40" s="230">
        <f t="shared" si="12"/>
        <v>0.16662096304986218</v>
      </c>
      <c r="T40" s="230">
        <f t="shared" si="15"/>
        <v>0.15338954809703009</v>
      </c>
      <c r="U40" s="230">
        <f t="shared" si="15"/>
        <v>0.17693104033180934</v>
      </c>
      <c r="V40" s="230">
        <f t="shared" si="15"/>
        <v>0.10389576705454777</v>
      </c>
      <c r="W40" s="230">
        <f t="shared" si="15"/>
        <v>7.2598395583005002E-2</v>
      </c>
      <c r="X40" s="230">
        <f t="shared" si="15"/>
        <v>6.6907285556412843E-2</v>
      </c>
      <c r="Y40" s="235">
        <f t="shared" si="15"/>
        <v>0.18368302133200889</v>
      </c>
      <c r="Z40" s="235">
        <f t="shared" si="15"/>
        <v>0.10963133833097016</v>
      </c>
      <c r="AA40" s="235">
        <f t="shared" si="15"/>
        <v>7.0821091315616203E-2</v>
      </c>
      <c r="AB40" s="235">
        <f t="shared" si="15"/>
        <v>2.274319070840641E-2</v>
      </c>
      <c r="AC40" s="235">
        <f t="shared" si="15"/>
        <v>1.5572341350960972E-2</v>
      </c>
      <c r="AD40" s="240">
        <f t="shared" si="15"/>
        <v>3.9241642044600678E-2</v>
      </c>
      <c r="AE40" s="240">
        <f t="shared" si="15"/>
        <v>0.14182840861459156</v>
      </c>
      <c r="AF40" s="240">
        <f t="shared" si="15"/>
        <v>0.25001946140407222</v>
      </c>
      <c r="AG40" s="240">
        <f t="shared" si="15"/>
        <v>8.4239868420286079E-2</v>
      </c>
      <c r="AH40" s="240">
        <f t="shared" si="15"/>
        <v>1.4608681739858298E-6</v>
      </c>
    </row>
    <row r="41" spans="2:34">
      <c r="B41" s="218">
        <v>200</v>
      </c>
      <c r="C41" s="220" t="s">
        <v>16</v>
      </c>
      <c r="D41" s="224">
        <f t="shared" si="12"/>
        <v>0.99880336231766209</v>
      </c>
      <c r="E41" s="190">
        <f t="shared" si="12"/>
        <v>0.98137863843557172</v>
      </c>
      <c r="F41" s="190">
        <f t="shared" si="12"/>
        <v>0.97077300061869864</v>
      </c>
      <c r="G41" s="190">
        <f t="shared" si="12"/>
        <v>0.96910386342722143</v>
      </c>
      <c r="H41" s="190">
        <f t="shared" si="12"/>
        <v>0.93440554927392638</v>
      </c>
      <c r="I41" s="190">
        <f t="shared" si="12"/>
        <v>0.96574707632947099</v>
      </c>
      <c r="J41" s="190">
        <f t="shared" si="12"/>
        <v>0.89467007852167635</v>
      </c>
      <c r="K41" s="190">
        <f t="shared" si="12"/>
        <v>0.97918651189818906</v>
      </c>
      <c r="L41" s="190">
        <f t="shared" si="12"/>
        <v>0.96941755057601897</v>
      </c>
      <c r="M41" s="190">
        <f t="shared" si="12"/>
        <v>0.92963466417647156</v>
      </c>
      <c r="N41" s="190">
        <f t="shared" ref="N41:AC60" si="16">IF((N$2-(SQRT((N$9/N$15)^2+4*N$16*N$14))*$B41) &lt; 0, 0.5*EXP(((N$9/N$15)*N$2)/(2*N$14))*(EXP(-(N$2*(SQRT((N$9/N$15)^2+4*N$16*N$14)))/(2*N$14))*(2-ERFC(-(N$2-(SQRT((N$9/N$15)^2+4*N$16*N$14))*$B41)/(2*SQRT(N$14*$B41))))),0.5*EXP(((N$9/N$15)*N$2)/(2*N$14))*(EXP(-(N$2*(SQRT((N$9/N$15)^2+4*N$16*N$14)))/(2*N$14))*ERFC((N$2-(SQRT((N$9/N$15)^2+4*N$16*N$14))*$B41)/(2*SQRT(N$14*$B41)))))</f>
        <v>0.62404647500229815</v>
      </c>
      <c r="O41" s="190">
        <f t="shared" si="16"/>
        <v>0.92765559978201517</v>
      </c>
      <c r="P41" s="190">
        <f t="shared" si="16"/>
        <v>0.96941755057601897</v>
      </c>
      <c r="Q41" s="230">
        <f t="shared" si="16"/>
        <v>0.52975884053454991</v>
      </c>
      <c r="R41" s="230">
        <f t="shared" si="16"/>
        <v>0.35609577976065543</v>
      </c>
      <c r="S41" s="230">
        <f t="shared" si="16"/>
        <v>0.18827542465371772</v>
      </c>
      <c r="T41" s="230">
        <f t="shared" si="16"/>
        <v>0.17221662421561343</v>
      </c>
      <c r="U41" s="230">
        <f t="shared" si="16"/>
        <v>0.19842083713137457</v>
      </c>
      <c r="V41" s="230">
        <f t="shared" si="16"/>
        <v>0.11642674159111574</v>
      </c>
      <c r="W41" s="230">
        <f t="shared" si="16"/>
        <v>8.2524958158815317E-2</v>
      </c>
      <c r="X41" s="230">
        <f t="shared" si="16"/>
        <v>7.6182709107326274E-2</v>
      </c>
      <c r="Y41" s="235">
        <f t="shared" si="16"/>
        <v>0.2029975843309155</v>
      </c>
      <c r="Z41" s="235">
        <f t="shared" si="16"/>
        <v>0.12295192445024823</v>
      </c>
      <c r="AA41" s="235">
        <f t="shared" si="16"/>
        <v>8.0196034824495388E-2</v>
      </c>
      <c r="AB41" s="235">
        <f t="shared" si="16"/>
        <v>2.6556197910923392E-2</v>
      </c>
      <c r="AC41" s="235">
        <f t="shared" si="16"/>
        <v>1.8278884865369327E-2</v>
      </c>
      <c r="AD41" s="240">
        <f t="shared" si="15"/>
        <v>4.5997521354901538E-2</v>
      </c>
      <c r="AE41" s="240">
        <f t="shared" si="15"/>
        <v>0.1606419489691398</v>
      </c>
      <c r="AF41" s="240">
        <f t="shared" si="15"/>
        <v>0.27707561007001325</v>
      </c>
      <c r="AG41" s="240">
        <f t="shared" si="15"/>
        <v>9.8119637619610345E-2</v>
      </c>
      <c r="AH41" s="240">
        <f t="shared" si="15"/>
        <v>2.6316736231324352E-6</v>
      </c>
    </row>
    <row r="42" spans="2:34">
      <c r="B42" s="218">
        <v>210</v>
      </c>
      <c r="C42" s="220" t="s">
        <v>16</v>
      </c>
      <c r="D42" s="224">
        <f t="shared" ref="D42:P61" si="17">IF((D$2-(SQRT((D$9/D$15)^2+4*D$16*D$14))*$B42) &lt; 0, 0.5*EXP(((D$9/D$15)*D$2)/(2*D$14))*(EXP(-(D$2*(SQRT((D$9/D$15)^2+4*D$16*D$14)))/(2*D$14))*(2-ERFC(-(D$2-(SQRT((D$9/D$15)^2+4*D$16*D$14))*$B42)/(2*SQRT(D$14*$B42))))),0.5*EXP(((D$9/D$15)*D$2)/(2*D$14))*(EXP(-(D$2*(SQRT((D$9/D$15)^2+4*D$16*D$14)))/(2*D$14))*ERFC((D$2-(SQRT((D$9/D$15)^2+4*D$16*D$14))*$B42)/(2*SQRT(D$14*$B42)))))</f>
        <v>0.99957725968223177</v>
      </c>
      <c r="E42" s="190">
        <f t="shared" si="17"/>
        <v>0.99024721414442529</v>
      </c>
      <c r="F42" s="190">
        <f t="shared" si="17"/>
        <v>0.98307138234690006</v>
      </c>
      <c r="G42" s="190">
        <f t="shared" si="17"/>
        <v>0.98382115600874775</v>
      </c>
      <c r="H42" s="190">
        <f t="shared" si="17"/>
        <v>0.95765625862138426</v>
      </c>
      <c r="I42" s="190">
        <f t="shared" si="17"/>
        <v>0.98071634178784906</v>
      </c>
      <c r="J42" s="190">
        <f t="shared" si="17"/>
        <v>0.92555909147178617</v>
      </c>
      <c r="K42" s="190">
        <f t="shared" si="17"/>
        <v>0.98965462758645206</v>
      </c>
      <c r="L42" s="190">
        <f t="shared" si="17"/>
        <v>0.9830171983684175</v>
      </c>
      <c r="M42" s="190">
        <f t="shared" si="17"/>
        <v>0.95826493266763602</v>
      </c>
      <c r="N42" s="190">
        <f t="shared" si="17"/>
        <v>0.64813950688928157</v>
      </c>
      <c r="O42" s="190">
        <f t="shared" si="17"/>
        <v>0.94984531049564358</v>
      </c>
      <c r="P42" s="190">
        <f t="shared" si="17"/>
        <v>0.9830171983684175</v>
      </c>
      <c r="Q42" s="230">
        <f t="shared" si="16"/>
        <v>0.57185005420791291</v>
      </c>
      <c r="R42" s="230">
        <f t="shared" si="16"/>
        <v>0.39225520392366331</v>
      </c>
      <c r="S42" s="230">
        <f t="shared" si="16"/>
        <v>0.21025363552185963</v>
      </c>
      <c r="T42" s="230">
        <f t="shared" si="16"/>
        <v>0.19127871747275851</v>
      </c>
      <c r="U42" s="230">
        <f t="shared" si="16"/>
        <v>0.22010426416085774</v>
      </c>
      <c r="V42" s="230">
        <f t="shared" si="16"/>
        <v>0.12915391068484827</v>
      </c>
      <c r="W42" s="230">
        <f t="shared" si="16"/>
        <v>9.2743076348024242E-2</v>
      </c>
      <c r="X42" s="230">
        <f t="shared" si="16"/>
        <v>8.5747275721842667E-2</v>
      </c>
      <c r="Y42" s="235">
        <f t="shared" si="16"/>
        <v>0.22229901932097301</v>
      </c>
      <c r="Z42" s="235">
        <f t="shared" si="16"/>
        <v>0.13648357957514134</v>
      </c>
      <c r="AA42" s="235">
        <f t="shared" si="16"/>
        <v>8.9817283192415776E-2</v>
      </c>
      <c r="AB42" s="235">
        <f t="shared" si="16"/>
        <v>3.0583149915042681E-2</v>
      </c>
      <c r="AC42" s="235">
        <f t="shared" si="16"/>
        <v>2.1150576506262342E-2</v>
      </c>
      <c r="AD42" s="240">
        <f t="shared" si="15"/>
        <v>5.3150246210820977E-2</v>
      </c>
      <c r="AE42" s="240">
        <f t="shared" si="15"/>
        <v>0.17982546788909343</v>
      </c>
      <c r="AF42" s="240">
        <f t="shared" si="15"/>
        <v>0.30394765624722114</v>
      </c>
      <c r="AG42" s="240">
        <f t="shared" si="15"/>
        <v>0.11266013524322493</v>
      </c>
      <c r="AH42" s="240">
        <f t="shared" si="15"/>
        <v>4.4871911072941195E-6</v>
      </c>
    </row>
    <row r="43" spans="2:34">
      <c r="B43" s="218">
        <v>220</v>
      </c>
      <c r="C43" s="220" t="s">
        <v>16</v>
      </c>
      <c r="D43" s="224">
        <f t="shared" si="17"/>
        <v>0.99985621389869062</v>
      </c>
      <c r="E43" s="190">
        <f t="shared" si="17"/>
        <v>0.99502978608250792</v>
      </c>
      <c r="F43" s="190">
        <f t="shared" si="17"/>
        <v>0.99040332588363778</v>
      </c>
      <c r="G43" s="190">
        <f t="shared" si="17"/>
        <v>0.99181731877006363</v>
      </c>
      <c r="H43" s="190">
        <f t="shared" si="17"/>
        <v>0.9731817300132487</v>
      </c>
      <c r="I43" s="190">
        <f t="shared" si="17"/>
        <v>0.98943153076084778</v>
      </c>
      <c r="J43" s="190">
        <f t="shared" si="17"/>
        <v>0.94814299017114378</v>
      </c>
      <c r="K43" s="190">
        <f t="shared" si="17"/>
        <v>0.99503636570213316</v>
      </c>
      <c r="L43" s="190">
        <f t="shared" si="17"/>
        <v>0.9908201741694338</v>
      </c>
      <c r="M43" s="190">
        <f t="shared" si="17"/>
        <v>0.97601756489060743</v>
      </c>
      <c r="N43" s="190">
        <f t="shared" si="17"/>
        <v>0.67064797343493654</v>
      </c>
      <c r="O43" s="190">
        <f t="shared" si="17"/>
        <v>0.96565634369341469</v>
      </c>
      <c r="P43" s="190">
        <f t="shared" si="17"/>
        <v>0.9908201741694338</v>
      </c>
      <c r="Q43" s="230">
        <f t="shared" si="16"/>
        <v>0.61127993129760205</v>
      </c>
      <c r="R43" s="230">
        <f t="shared" si="16"/>
        <v>0.42756691991581708</v>
      </c>
      <c r="S43" s="230">
        <f t="shared" si="16"/>
        <v>0.23241280844035861</v>
      </c>
      <c r="T43" s="230">
        <f t="shared" si="16"/>
        <v>0.210469906292124</v>
      </c>
      <c r="U43" s="230">
        <f t="shared" si="16"/>
        <v>0.24185585856042929</v>
      </c>
      <c r="V43" s="230">
        <f t="shared" si="16"/>
        <v>0.14201715643319066</v>
      </c>
      <c r="W43" s="230">
        <f t="shared" si="16"/>
        <v>0.10319783700057027</v>
      </c>
      <c r="X43" s="230">
        <f t="shared" si="16"/>
        <v>9.5549346562452134E-2</v>
      </c>
      <c r="Y43" s="235">
        <f t="shared" si="16"/>
        <v>0.2415077810772403</v>
      </c>
      <c r="Z43" s="235">
        <f t="shared" si="16"/>
        <v>0.15016059538236351</v>
      </c>
      <c r="AA43" s="235">
        <f t="shared" si="16"/>
        <v>9.9635514241125614E-2</v>
      </c>
      <c r="AB43" s="235">
        <f t="shared" si="16"/>
        <v>3.4801422094978489E-2</v>
      </c>
      <c r="AC43" s="235">
        <f t="shared" si="16"/>
        <v>2.4171262620389267E-2</v>
      </c>
      <c r="AD43" s="240">
        <f t="shared" si="15"/>
        <v>6.0657600444022297E-2</v>
      </c>
      <c r="AE43" s="240">
        <f t="shared" si="15"/>
        <v>0.19925848763021348</v>
      </c>
      <c r="AF43" s="240">
        <f t="shared" si="15"/>
        <v>0.33049553945361054</v>
      </c>
      <c r="AG43" s="240">
        <f t="shared" si="15"/>
        <v>0.12775844214760912</v>
      </c>
      <c r="AH43" s="240">
        <f t="shared" si="15"/>
        <v>7.2957819573504779E-6</v>
      </c>
    </row>
    <row r="44" spans="2:34">
      <c r="B44" s="218">
        <v>230</v>
      </c>
      <c r="C44" s="220" t="s">
        <v>16</v>
      </c>
      <c r="D44" s="224">
        <f t="shared" si="17"/>
        <v>0.99995269656866748</v>
      </c>
      <c r="E44" s="190">
        <f t="shared" si="17"/>
        <v>0.99752753052386656</v>
      </c>
      <c r="F44" s="190">
        <f t="shared" si="17"/>
        <v>0.99466220565242958</v>
      </c>
      <c r="G44" s="190">
        <f t="shared" si="17"/>
        <v>0.9959871277562532</v>
      </c>
      <c r="H44" s="190">
        <f t="shared" si="17"/>
        <v>0.98329987536252006</v>
      </c>
      <c r="I44" s="190">
        <f t="shared" si="17"/>
        <v>0.99434420667139389</v>
      </c>
      <c r="J44" s="190">
        <f t="shared" si="17"/>
        <v>0.96433592024105275</v>
      </c>
      <c r="K44" s="190">
        <f t="shared" si="17"/>
        <v>0.99769183499837288</v>
      </c>
      <c r="L44" s="190">
        <f t="shared" si="17"/>
        <v>0.99515508081852966</v>
      </c>
      <c r="M44" s="190">
        <f t="shared" si="17"/>
        <v>0.98660239010980533</v>
      </c>
      <c r="N44" s="190">
        <f t="shared" si="17"/>
        <v>0.69167256286285916</v>
      </c>
      <c r="O44" s="190">
        <f t="shared" si="17"/>
        <v>0.97673925638754089</v>
      </c>
      <c r="P44" s="190">
        <f t="shared" si="17"/>
        <v>0.99515508081852966</v>
      </c>
      <c r="Q44" s="230">
        <f t="shared" si="16"/>
        <v>0.64797280760280063</v>
      </c>
      <c r="R44" s="230">
        <f t="shared" si="16"/>
        <v>0.46182730660972304</v>
      </c>
      <c r="S44" s="230">
        <f t="shared" si="16"/>
        <v>0.25462888052254279</v>
      </c>
      <c r="T44" s="230">
        <f t="shared" si="16"/>
        <v>0.22969906312102006</v>
      </c>
      <c r="U44" s="230">
        <f t="shared" si="16"/>
        <v>0.2635684511904629</v>
      </c>
      <c r="V44" s="230">
        <f t="shared" si="16"/>
        <v>0.15496451630780525</v>
      </c>
      <c r="W44" s="230">
        <f t="shared" si="16"/>
        <v>0.11384012813822725</v>
      </c>
      <c r="X44" s="230">
        <f t="shared" si="16"/>
        <v>0.10554263714002345</v>
      </c>
      <c r="Y44" s="235">
        <f t="shared" si="16"/>
        <v>0.26055829759711557</v>
      </c>
      <c r="Z44" s="235">
        <f t="shared" si="16"/>
        <v>0.16392606252027181</v>
      </c>
      <c r="AA44" s="235">
        <f t="shared" si="16"/>
        <v>0.10960710139513891</v>
      </c>
      <c r="AB44" s="235">
        <f t="shared" si="16"/>
        <v>3.9189546958312282E-2</v>
      </c>
      <c r="AC44" s="235">
        <f t="shared" si="16"/>
        <v>2.7325411091337296E-2</v>
      </c>
      <c r="AD44" s="240">
        <f t="shared" si="15"/>
        <v>6.8479124423914114E-2</v>
      </c>
      <c r="AE44" s="240">
        <f t="shared" si="15"/>
        <v>0.21883528880133513</v>
      </c>
      <c r="AF44" s="240">
        <f t="shared" si="15"/>
        <v>0.35660572907482629</v>
      </c>
      <c r="AG44" s="240">
        <f t="shared" si="15"/>
        <v>0.1433180713633859</v>
      </c>
      <c r="AH44" s="240">
        <f t="shared" si="15"/>
        <v>1.1381429477430592E-5</v>
      </c>
    </row>
    <row r="45" spans="2:34">
      <c r="B45" s="218">
        <v>240</v>
      </c>
      <c r="C45" s="220" t="s">
        <v>16</v>
      </c>
      <c r="D45" s="224">
        <f t="shared" si="17"/>
        <v>0.99998488864711277</v>
      </c>
      <c r="E45" s="190">
        <f t="shared" si="17"/>
        <v>0.99879611376523292</v>
      </c>
      <c r="F45" s="190">
        <f t="shared" si="17"/>
        <v>0.99708071888468663</v>
      </c>
      <c r="G45" s="190">
        <f t="shared" si="17"/>
        <v>0.99808525534891512</v>
      </c>
      <c r="H45" s="190">
        <f t="shared" si="17"/>
        <v>0.9897561587631668</v>
      </c>
      <c r="I45" s="190">
        <f t="shared" si="17"/>
        <v>0.99703663555425526</v>
      </c>
      <c r="J45" s="190">
        <f t="shared" si="17"/>
        <v>0.97575145955978826</v>
      </c>
      <c r="K45" s="190">
        <f t="shared" si="17"/>
        <v>0.99895606848139828</v>
      </c>
      <c r="L45" s="190">
        <f t="shared" si="17"/>
        <v>0.99749663124958543</v>
      </c>
      <c r="M45" s="190">
        <f t="shared" si="17"/>
        <v>0.99270178318310487</v>
      </c>
      <c r="N45" s="190">
        <f t="shared" si="17"/>
        <v>0.71130974641760214</v>
      </c>
      <c r="O45" s="190">
        <f t="shared" si="17"/>
        <v>0.98439825408725423</v>
      </c>
      <c r="P45" s="190">
        <f t="shared" si="17"/>
        <v>0.99749663124958543</v>
      </c>
      <c r="Q45" s="230">
        <f t="shared" si="16"/>
        <v>0.68192471932022936</v>
      </c>
      <c r="R45" s="230">
        <f t="shared" si="16"/>
        <v>0.49488266503693146</v>
      </c>
      <c r="S45" s="230">
        <f t="shared" si="16"/>
        <v>0.27679505565120543</v>
      </c>
      <c r="T45" s="230">
        <f t="shared" si="16"/>
        <v>0.24888823077362415</v>
      </c>
      <c r="U45" s="230">
        <f t="shared" si="16"/>
        <v>0.28515125201434083</v>
      </c>
      <c r="V45" s="230">
        <f t="shared" si="16"/>
        <v>0.1679512339748124</v>
      </c>
      <c r="W45" s="230">
        <f t="shared" si="16"/>
        <v>0.12462641458942222</v>
      </c>
      <c r="X45" s="230">
        <f t="shared" si="16"/>
        <v>0.11568587174417262</v>
      </c>
      <c r="Y45" s="235">
        <f t="shared" si="16"/>
        <v>0.27939691545619549</v>
      </c>
      <c r="Z45" s="235">
        <f t="shared" si="16"/>
        <v>0.17773128541776342</v>
      </c>
      <c r="AA45" s="235">
        <f t="shared" si="16"/>
        <v>0.11969353225516512</v>
      </c>
      <c r="AB45" s="235">
        <f t="shared" si="16"/>
        <v>4.3727378843225466E-2</v>
      </c>
      <c r="AC45" s="235">
        <f t="shared" si="16"/>
        <v>3.0598309717299266E-2</v>
      </c>
      <c r="AD45" s="240">
        <f t="shared" si="15"/>
        <v>7.6576551519833336E-2</v>
      </c>
      <c r="AE45" s="240">
        <f t="shared" si="15"/>
        <v>0.23846373251981159</v>
      </c>
      <c r="AF45" s="240">
        <f t="shared" si="15"/>
        <v>0.38218758989869461</v>
      </c>
      <c r="AG45" s="240">
        <f t="shared" si="15"/>
        <v>0.15924936714411847</v>
      </c>
      <c r="AH45" s="240">
        <f t="shared" si="15"/>
        <v>1.712295083494686E-5</v>
      </c>
    </row>
    <row r="46" spans="2:34">
      <c r="B46" s="218">
        <v>250</v>
      </c>
      <c r="C46" s="220" t="s">
        <v>16</v>
      </c>
      <c r="D46" s="224">
        <f t="shared" si="17"/>
        <v>0.99999529668783349</v>
      </c>
      <c r="E46" s="190">
        <f t="shared" si="17"/>
        <v>0.99942487139154412</v>
      </c>
      <c r="F46" s="190">
        <f t="shared" si="17"/>
        <v>0.99842722216613622</v>
      </c>
      <c r="G46" s="190">
        <f t="shared" si="17"/>
        <v>0.99910843675785543</v>
      </c>
      <c r="H46" s="190">
        <f t="shared" si="17"/>
        <v>0.99380042307049754</v>
      </c>
      <c r="I46" s="190">
        <f t="shared" si="17"/>
        <v>0.9984763502551125</v>
      </c>
      <c r="J46" s="190">
        <f t="shared" si="17"/>
        <v>0.98368085349867163</v>
      </c>
      <c r="K46" s="190">
        <f t="shared" si="17"/>
        <v>0.9995393874967522</v>
      </c>
      <c r="L46" s="190">
        <f t="shared" si="17"/>
        <v>0.99873073117796696</v>
      </c>
      <c r="M46" s="190">
        <f t="shared" si="17"/>
        <v>0.99611300521010404</v>
      </c>
      <c r="N46" s="190">
        <f t="shared" si="17"/>
        <v>0.72965119505924081</v>
      </c>
      <c r="O46" s="190">
        <f t="shared" si="17"/>
        <v>0.98962579974266718</v>
      </c>
      <c r="P46" s="190">
        <f t="shared" si="17"/>
        <v>0.99873073117796696</v>
      </c>
      <c r="Q46" s="230">
        <f t="shared" si="16"/>
        <v>0.71318603141652792</v>
      </c>
      <c r="R46" s="230">
        <f t="shared" si="16"/>
        <v>0.52662205934615547</v>
      </c>
      <c r="S46" s="230">
        <f t="shared" si="16"/>
        <v>0.29882019165853729</v>
      </c>
      <c r="T46" s="230">
        <f t="shared" si="16"/>
        <v>0.26797117588712294</v>
      </c>
      <c r="U46" s="230">
        <f t="shared" si="16"/>
        <v>0.30652799293103189</v>
      </c>
      <c r="V46" s="230">
        <f t="shared" si="16"/>
        <v>0.18093929317204402</v>
      </c>
      <c r="W46" s="230">
        <f t="shared" si="16"/>
        <v>0.13551813026552306</v>
      </c>
      <c r="X46" s="230">
        <f t="shared" si="16"/>
        <v>0.12594248668509203</v>
      </c>
      <c r="Y46" s="235">
        <f t="shared" si="16"/>
        <v>0.2979801237088141</v>
      </c>
      <c r="Z46" s="235">
        <f t="shared" si="16"/>
        <v>0.191534224779666</v>
      </c>
      <c r="AA46" s="235">
        <f t="shared" si="16"/>
        <v>0.12986109104931354</v>
      </c>
      <c r="AB46" s="235">
        <f t="shared" si="16"/>
        <v>4.8396213622010908E-2</v>
      </c>
      <c r="AC46" s="235">
        <f t="shared" si="16"/>
        <v>3.3976149642072517E-2</v>
      </c>
      <c r="AD46" s="240">
        <f t="shared" si="15"/>
        <v>8.4914056197966659E-2</v>
      </c>
      <c r="AE46" s="240">
        <f t="shared" si="15"/>
        <v>0.25806412513129728</v>
      </c>
      <c r="AF46" s="240">
        <f t="shared" si="15"/>
        <v>0.40717008164737073</v>
      </c>
      <c r="AG46" s="240">
        <f t="shared" si="15"/>
        <v>0.17547059645466995</v>
      </c>
      <c r="AH46" s="240">
        <f t="shared" si="15"/>
        <v>2.4951183130450524E-5</v>
      </c>
    </row>
    <row r="47" spans="2:34">
      <c r="B47" s="218">
        <v>260</v>
      </c>
      <c r="C47" s="220" t="s">
        <v>16</v>
      </c>
      <c r="D47" s="224">
        <f t="shared" si="17"/>
        <v>0.99999856964973344</v>
      </c>
      <c r="E47" s="190">
        <f t="shared" si="17"/>
        <v>0.99972987956897008</v>
      </c>
      <c r="F47" s="190">
        <f t="shared" si="17"/>
        <v>0.9991639485528343</v>
      </c>
      <c r="G47" s="190">
        <f t="shared" si="17"/>
        <v>0.99959383628934373</v>
      </c>
      <c r="H47" s="190">
        <f t="shared" si="17"/>
        <v>0.99629294773245225</v>
      </c>
      <c r="I47" s="190">
        <f t="shared" si="17"/>
        <v>0.99922969773854953</v>
      </c>
      <c r="J47" s="190">
        <f t="shared" si="17"/>
        <v>0.98911756119752292</v>
      </c>
      <c r="K47" s="190">
        <f t="shared" si="17"/>
        <v>0.99980120599863642</v>
      </c>
      <c r="L47" s="190">
        <f t="shared" si="17"/>
        <v>0.9993672318203044</v>
      </c>
      <c r="M47" s="190">
        <f t="shared" si="17"/>
        <v>0.99797124827617067</v>
      </c>
      <c r="N47" s="190">
        <f t="shared" si="17"/>
        <v>0.74678348692373298</v>
      </c>
      <c r="O47" s="190">
        <f t="shared" si="17"/>
        <v>0.99315510780066241</v>
      </c>
      <c r="P47" s="190">
        <f t="shared" si="17"/>
        <v>0.9993672318203044</v>
      </c>
      <c r="Q47" s="230">
        <f t="shared" si="16"/>
        <v>0.74184692514871209</v>
      </c>
      <c r="R47" s="230">
        <f t="shared" si="16"/>
        <v>0.55697064661823115</v>
      </c>
      <c r="S47" s="230">
        <f t="shared" si="16"/>
        <v>0.32062718218385544</v>
      </c>
      <c r="T47" s="230">
        <f t="shared" si="16"/>
        <v>0.28689199707568042</v>
      </c>
      <c r="U47" s="230">
        <f t="shared" si="16"/>
        <v>0.32763518596875546</v>
      </c>
      <c r="V47" s="230">
        <f t="shared" si="16"/>
        <v>0.19389594464054047</v>
      </c>
      <c r="W47" s="230">
        <f t="shared" si="16"/>
        <v>0.14648138847437664</v>
      </c>
      <c r="X47" s="230">
        <f t="shared" si="16"/>
        <v>0.13628018581589654</v>
      </c>
      <c r="Y47" s="235">
        <f t="shared" si="16"/>
        <v>0.31627300398032054</v>
      </c>
      <c r="Z47" s="235">
        <f t="shared" si="16"/>
        <v>0.20529907296367067</v>
      </c>
      <c r="AA47" s="235">
        <f t="shared" si="16"/>
        <v>0.14008020658339299</v>
      </c>
      <c r="AB47" s="235">
        <f t="shared" si="16"/>
        <v>5.3178766335477627E-2</v>
      </c>
      <c r="AC47" s="235">
        <f t="shared" si="16"/>
        <v>3.7446077187326121E-2</v>
      </c>
      <c r="AD47" s="240">
        <f t="shared" si="15"/>
        <v>9.3458365650177108E-2</v>
      </c>
      <c r="AE47" s="240">
        <f t="shared" si="15"/>
        <v>0.27756798978175345</v>
      </c>
      <c r="AF47" s="240">
        <f t="shared" si="15"/>
        <v>0.43149881702284887</v>
      </c>
      <c r="AG47" s="240">
        <f t="shared" si="15"/>
        <v>0.19190702046737781</v>
      </c>
      <c r="AH47" s="240">
        <f t="shared" si="15"/>
        <v>3.5344449807184202E-5</v>
      </c>
    </row>
    <row r="48" spans="2:34">
      <c r="B48" s="218">
        <v>270</v>
      </c>
      <c r="C48" s="220" t="s">
        <v>16</v>
      </c>
      <c r="D48" s="224">
        <f t="shared" si="17"/>
        <v>0.99999957391618222</v>
      </c>
      <c r="E48" s="190">
        <f t="shared" si="17"/>
        <v>0.99987505081259609</v>
      </c>
      <c r="F48" s="190">
        <f t="shared" si="17"/>
        <v>0.99956088532840692</v>
      </c>
      <c r="G48" s="190">
        <f t="shared" si="17"/>
        <v>0.99981855901671768</v>
      </c>
      <c r="H48" s="190">
        <f t="shared" si="17"/>
        <v>0.99780721251653148</v>
      </c>
      <c r="I48" s="190">
        <f t="shared" si="17"/>
        <v>0.99961640914289684</v>
      </c>
      <c r="J48" s="190">
        <f t="shared" si="17"/>
        <v>0.99280262516011819</v>
      </c>
      <c r="K48" s="190">
        <f t="shared" si="17"/>
        <v>0.99991588558305611</v>
      </c>
      <c r="L48" s="190">
        <f t="shared" si="17"/>
        <v>0.99968928927133904</v>
      </c>
      <c r="M48" s="190">
        <f t="shared" si="17"/>
        <v>0.99896020657876672</v>
      </c>
      <c r="N48" s="190">
        <f t="shared" si="17"/>
        <v>0.76278804083710872</v>
      </c>
      <c r="O48" s="190">
        <f t="shared" si="17"/>
        <v>0.9955150636606851</v>
      </c>
      <c r="P48" s="190">
        <f t="shared" si="17"/>
        <v>0.99968928927133904</v>
      </c>
      <c r="Q48" s="230">
        <f t="shared" si="16"/>
        <v>0.76802550769640665</v>
      </c>
      <c r="R48" s="230">
        <f t="shared" si="16"/>
        <v>0.58588363951987255</v>
      </c>
      <c r="S48" s="230">
        <f t="shared" si="16"/>
        <v>0.34215139729944349</v>
      </c>
      <c r="T48" s="230">
        <f t="shared" si="16"/>
        <v>0.30560384983962291</v>
      </c>
      <c r="U48" s="230">
        <f t="shared" si="16"/>
        <v>0.34842049446949314</v>
      </c>
      <c r="V48" s="230">
        <f t="shared" si="16"/>
        <v>0.20679344707692252</v>
      </c>
      <c r="W48" s="230">
        <f t="shared" si="16"/>
        <v>0.15748643375176216</v>
      </c>
      <c r="X48" s="230">
        <f t="shared" si="16"/>
        <v>0.14667045600480899</v>
      </c>
      <c r="Y48" s="235">
        <f t="shared" si="16"/>
        <v>0.33424790649259867</v>
      </c>
      <c r="Z48" s="235">
        <f t="shared" si="16"/>
        <v>0.21899538484155934</v>
      </c>
      <c r="AA48" s="235">
        <f t="shared" si="16"/>
        <v>0.15032516822242681</v>
      </c>
      <c r="AB48" s="235">
        <f t="shared" si="16"/>
        <v>5.8059201865510446E-2</v>
      </c>
      <c r="AC48" s="235">
        <f t="shared" si="16"/>
        <v>4.099622599652758E-2</v>
      </c>
      <c r="AD48" s="240">
        <f t="shared" si="15"/>
        <v>0.10217877476052994</v>
      </c>
      <c r="AE48" s="240">
        <f t="shared" si="15"/>
        <v>0.29691689793498321</v>
      </c>
      <c r="AF48" s="240">
        <f t="shared" si="15"/>
        <v>0.45513347554871864</v>
      </c>
      <c r="AG48" s="240">
        <f t="shared" si="15"/>
        <v>0.20849126562517914</v>
      </c>
      <c r="AH48" s="240">
        <f t="shared" si="15"/>
        <v>4.882267891875846E-5</v>
      </c>
    </row>
    <row r="49" spans="2:34">
      <c r="B49" s="218">
        <v>280</v>
      </c>
      <c r="C49" s="220" t="s">
        <v>16</v>
      </c>
      <c r="D49" s="224">
        <f t="shared" si="17"/>
        <v>0.99999987540717661</v>
      </c>
      <c r="E49" s="190">
        <f t="shared" si="17"/>
        <v>0.99994298831606632</v>
      </c>
      <c r="F49" s="190">
        <f t="shared" si="17"/>
        <v>0.99977184516795259</v>
      </c>
      <c r="G49" s="190">
        <f t="shared" si="17"/>
        <v>0.99992036411113205</v>
      </c>
      <c r="H49" s="190">
        <f t="shared" si="17"/>
        <v>0.9987155047699906</v>
      </c>
      <c r="I49" s="190">
        <f t="shared" si="17"/>
        <v>0.99981156323529052</v>
      </c>
      <c r="J49" s="190">
        <f t="shared" si="17"/>
        <v>0.99527508640993556</v>
      </c>
      <c r="K49" s="190">
        <f t="shared" si="17"/>
        <v>0.99996503727266506</v>
      </c>
      <c r="L49" s="190">
        <f t="shared" si="17"/>
        <v>0.99984949525171074</v>
      </c>
      <c r="M49" s="190">
        <f t="shared" si="17"/>
        <v>0.99947574106569426</v>
      </c>
      <c r="N49" s="190">
        <f t="shared" si="17"/>
        <v>0.77774116927757453</v>
      </c>
      <c r="O49" s="190">
        <f t="shared" si="17"/>
        <v>0.99707970367078869</v>
      </c>
      <c r="P49" s="190">
        <f t="shared" si="17"/>
        <v>0.99984949525171074</v>
      </c>
      <c r="Q49" s="230">
        <f t="shared" si="16"/>
        <v>0.79185829492026838</v>
      </c>
      <c r="R49" s="230">
        <f t="shared" si="16"/>
        <v>0.61334095471107597</v>
      </c>
      <c r="S49" s="230">
        <f t="shared" si="16"/>
        <v>0.36333920986585216</v>
      </c>
      <c r="T49" s="230">
        <f t="shared" si="16"/>
        <v>0.32406780530497981</v>
      </c>
      <c r="U49" s="230">
        <f t="shared" si="16"/>
        <v>0.36884127625623359</v>
      </c>
      <c r="V49" s="230">
        <f t="shared" si="16"/>
        <v>0.21960832108815384</v>
      </c>
      <c r="W49" s="230">
        <f t="shared" si="16"/>
        <v>0.16850706419320896</v>
      </c>
      <c r="X49" s="230">
        <f t="shared" si="16"/>
        <v>0.15708833937095013</v>
      </c>
      <c r="Y49" s="235">
        <f t="shared" si="16"/>
        <v>0.35188330762125952</v>
      </c>
      <c r="Z49" s="235">
        <f t="shared" si="16"/>
        <v>0.23259737314301118</v>
      </c>
      <c r="AA49" s="235">
        <f t="shared" si="16"/>
        <v>0.16057347019219442</v>
      </c>
      <c r="AB49" s="235">
        <f t="shared" si="16"/>
        <v>6.3023020470390823E-2</v>
      </c>
      <c r="AC49" s="235">
        <f t="shared" si="16"/>
        <v>4.4615660075825403E-2</v>
      </c>
      <c r="AD49" s="240">
        <f t="shared" si="15"/>
        <v>0.111047094459227</v>
      </c>
      <c r="AE49" s="240">
        <f t="shared" si="15"/>
        <v>0.31606134824157306</v>
      </c>
      <c r="AF49" s="240">
        <f t="shared" si="15"/>
        <v>0.47804555606415994</v>
      </c>
      <c r="AG49" s="240">
        <f t="shared" si="15"/>
        <v>0.22516285876575384</v>
      </c>
      <c r="AH49" s="240">
        <f t="shared" si="15"/>
        <v>6.5940564322963802E-5</v>
      </c>
    </row>
    <row r="50" spans="2:34">
      <c r="B50" s="218">
        <v>290</v>
      </c>
      <c r="C50" s="220" t="s">
        <v>16</v>
      </c>
      <c r="D50" s="224">
        <f t="shared" si="17"/>
        <v>0.99999996417007575</v>
      </c>
      <c r="E50" s="190">
        <f t="shared" si="17"/>
        <v>0.99997430581872349</v>
      </c>
      <c r="F50" s="190">
        <f t="shared" si="17"/>
        <v>0.99988260507226723</v>
      </c>
      <c r="G50" s="190">
        <f t="shared" si="17"/>
        <v>0.99996559914541205</v>
      </c>
      <c r="H50" s="190">
        <f t="shared" si="17"/>
        <v>0.99925415880130786</v>
      </c>
      <c r="I50" s="190">
        <f t="shared" si="17"/>
        <v>0.99990856118914884</v>
      </c>
      <c r="J50" s="190">
        <f t="shared" si="17"/>
        <v>0.99691897271642971</v>
      </c>
      <c r="K50" s="190">
        <f t="shared" si="17"/>
        <v>0.99998569897888756</v>
      </c>
      <c r="L50" s="190">
        <f t="shared" si="17"/>
        <v>0.99992798788052939</v>
      </c>
      <c r="M50" s="190">
        <f t="shared" si="17"/>
        <v>0.99973955926750269</v>
      </c>
      <c r="N50" s="190">
        <f t="shared" si="17"/>
        <v>0.79171423349564296</v>
      </c>
      <c r="O50" s="190">
        <f t="shared" si="17"/>
        <v>0.99810920653280932</v>
      </c>
      <c r="P50" s="190">
        <f t="shared" si="17"/>
        <v>0.99992798788052939</v>
      </c>
      <c r="Q50" s="230">
        <f t="shared" si="16"/>
        <v>0.81349267212205068</v>
      </c>
      <c r="R50" s="230">
        <f t="shared" si="16"/>
        <v>0.63934254427675963</v>
      </c>
      <c r="S50" s="230">
        <f t="shared" si="16"/>
        <v>0.38414664438237689</v>
      </c>
      <c r="T50" s="230">
        <f t="shared" si="16"/>
        <v>0.34225180712662789</v>
      </c>
      <c r="U50" s="230">
        <f t="shared" si="16"/>
        <v>0.38886327580848395</v>
      </c>
      <c r="V50" s="230">
        <f t="shared" si="16"/>
        <v>0.23232077149139338</v>
      </c>
      <c r="W50" s="230">
        <f t="shared" si="16"/>
        <v>0.17952086920677277</v>
      </c>
      <c r="X50" s="230">
        <f t="shared" si="16"/>
        <v>0.1675118009761711</v>
      </c>
      <c r="Y50" s="235">
        <f t="shared" si="16"/>
        <v>0.36916284294344942</v>
      </c>
      <c r="Z50" s="235">
        <f t="shared" si="16"/>
        <v>0.24608332344764214</v>
      </c>
      <c r="AA50" s="235">
        <f t="shared" si="16"/>
        <v>0.1708059624432921</v>
      </c>
      <c r="AB50" s="235">
        <f t="shared" si="16"/>
        <v>6.8057050453014564E-2</v>
      </c>
      <c r="AC50" s="235">
        <f t="shared" si="16"/>
        <v>4.8294387078489376E-2</v>
      </c>
      <c r="AD50" s="240">
        <f t="shared" si="15"/>
        <v>0.12003752983841985</v>
      </c>
      <c r="AE50" s="240">
        <f t="shared" si="15"/>
        <v>0.33495973628039466</v>
      </c>
      <c r="AF50" s="240">
        <f t="shared" si="15"/>
        <v>0.5002164354905283</v>
      </c>
      <c r="AG50" s="240">
        <f t="shared" si="15"/>
        <v>0.24186781619636796</v>
      </c>
      <c r="AH50" s="240">
        <f t="shared" si="15"/>
        <v>8.7280146143231527E-5</v>
      </c>
    </row>
    <row r="51" spans="2:34">
      <c r="B51" s="218">
        <v>300</v>
      </c>
      <c r="C51" s="220" t="s">
        <v>16</v>
      </c>
      <c r="D51" s="224">
        <f t="shared" si="17"/>
        <v>0.99999998985013661</v>
      </c>
      <c r="E51" s="190">
        <f t="shared" si="17"/>
        <v>0.9999885485648079</v>
      </c>
      <c r="F51" s="190">
        <f t="shared" si="17"/>
        <v>0.99994012556217216</v>
      </c>
      <c r="G51" s="190">
        <f t="shared" si="17"/>
        <v>0.99998535216382967</v>
      </c>
      <c r="H51" s="190">
        <f t="shared" si="17"/>
        <v>0.99957036595809368</v>
      </c>
      <c r="I51" s="190">
        <f t="shared" si="17"/>
        <v>0.99995611966328601</v>
      </c>
      <c r="J51" s="190">
        <f t="shared" si="17"/>
        <v>0.99800311777439199</v>
      </c>
      <c r="K51" s="190">
        <f t="shared" si="17"/>
        <v>0.99999423470340087</v>
      </c>
      <c r="L51" s="190">
        <f t="shared" si="17"/>
        <v>0.99996592539787432</v>
      </c>
      <c r="M51" s="190">
        <f t="shared" si="17"/>
        <v>0.99987234465600672</v>
      </c>
      <c r="N51" s="190">
        <f t="shared" si="17"/>
        <v>0.8047738289671954</v>
      </c>
      <c r="O51" s="190">
        <f t="shared" si="17"/>
        <v>0.99878201678480372</v>
      </c>
      <c r="P51" s="190">
        <f t="shared" si="17"/>
        <v>0.99996592539787432</v>
      </c>
      <c r="Q51" s="230">
        <f t="shared" si="16"/>
        <v>0.83308108386194013</v>
      </c>
      <c r="R51" s="230">
        <f t="shared" si="16"/>
        <v>0.66390437615132947</v>
      </c>
      <c r="S51" s="230">
        <f t="shared" si="16"/>
        <v>0.40453815376183888</v>
      </c>
      <c r="T51" s="230">
        <f t="shared" si="16"/>
        <v>0.36012976020177806</v>
      </c>
      <c r="U51" s="230">
        <f t="shared" si="16"/>
        <v>0.40845946926049165</v>
      </c>
      <c r="V51" s="230">
        <f t="shared" si="16"/>
        <v>0.24491421775462416</v>
      </c>
      <c r="W51" s="230">
        <f t="shared" si="16"/>
        <v>0.19050796087235503</v>
      </c>
      <c r="X51" s="230">
        <f t="shared" si="16"/>
        <v>0.17792202372954416</v>
      </c>
      <c r="Y51" s="235">
        <f t="shared" si="16"/>
        <v>0.38607448237580944</v>
      </c>
      <c r="Z51" s="235">
        <f t="shared" si="16"/>
        <v>0.259435035381822</v>
      </c>
      <c r="AA51" s="235">
        <f t="shared" si="16"/>
        <v>0.1810057554892685</v>
      </c>
      <c r="AB51" s="235">
        <f t="shared" si="16"/>
        <v>7.3149340869186674E-2</v>
      </c>
      <c r="AC51" s="235">
        <f t="shared" si="16"/>
        <v>5.2023261850684892E-2</v>
      </c>
      <c r="AD51" s="240">
        <f t="shared" si="15"/>
        <v>0.12912665349876212</v>
      </c>
      <c r="AE51" s="240">
        <f t="shared" si="15"/>
        <v>0.35357740187224057</v>
      </c>
      <c r="AF51" s="240">
        <f t="shared" si="15"/>
        <v>0.52163570358512401</v>
      </c>
      <c r="AG51" s="240">
        <f t="shared" si="15"/>
        <v>0.25855821167197407</v>
      </c>
      <c r="AH51" s="240">
        <f t="shared" si="15"/>
        <v>1.134431492893495E-4</v>
      </c>
    </row>
    <row r="52" spans="2:34">
      <c r="B52" s="218">
        <v>310</v>
      </c>
      <c r="C52" s="220" t="s">
        <v>16</v>
      </c>
      <c r="D52" s="224">
        <f t="shared" si="17"/>
        <v>0.99999999716368071</v>
      </c>
      <c r="E52" s="190">
        <f t="shared" si="17"/>
        <v>0.99999494767695662</v>
      </c>
      <c r="F52" s="190">
        <f t="shared" si="17"/>
        <v>0.99996970561643861</v>
      </c>
      <c r="G52" s="190">
        <f t="shared" si="17"/>
        <v>0.99999384397638846</v>
      </c>
      <c r="H52" s="190">
        <f t="shared" si="17"/>
        <v>0.99975429857243359</v>
      </c>
      <c r="I52" s="190">
        <f t="shared" si="17"/>
        <v>0.99997915363124512</v>
      </c>
      <c r="J52" s="190">
        <f t="shared" si="17"/>
        <v>0.99871291784077287</v>
      </c>
      <c r="K52" s="190">
        <f t="shared" si="17"/>
        <v>0.99999770620160888</v>
      </c>
      <c r="L52" s="190">
        <f t="shared" si="17"/>
        <v>0.99998403850554662</v>
      </c>
      <c r="M52" s="190">
        <f t="shared" si="17"/>
        <v>0.99993818857576533</v>
      </c>
      <c r="N52" s="190">
        <f t="shared" si="17"/>
        <v>0.81698204255869733</v>
      </c>
      <c r="O52" s="190">
        <f t="shared" si="17"/>
        <v>0.99921904789143023</v>
      </c>
      <c r="P52" s="190">
        <f t="shared" si="17"/>
        <v>0.99998403850554662</v>
      </c>
      <c r="Q52" s="230">
        <f t="shared" si="16"/>
        <v>0.85077647852000615</v>
      </c>
      <c r="R52" s="230">
        <f t="shared" si="16"/>
        <v>0.68705500269911279</v>
      </c>
      <c r="S52" s="230">
        <f t="shared" si="16"/>
        <v>0.42448551535801016</v>
      </c>
      <c r="T52" s="230">
        <f t="shared" si="16"/>
        <v>0.37768072104916717</v>
      </c>
      <c r="U52" s="230">
        <f t="shared" si="16"/>
        <v>0.42760904483145973</v>
      </c>
      <c r="V52" s="230">
        <f t="shared" si="16"/>
        <v>0.25737484242084052</v>
      </c>
      <c r="W52" s="230">
        <f t="shared" si="16"/>
        <v>0.20145120504849409</v>
      </c>
      <c r="X52" s="230">
        <f t="shared" si="16"/>
        <v>0.18830224103214568</v>
      </c>
      <c r="Y52" s="235">
        <f t="shared" si="16"/>
        <v>0.40260983301608605</v>
      </c>
      <c r="Z52" s="235">
        <f t="shared" si="16"/>
        <v>0.27263735903745928</v>
      </c>
      <c r="AA52" s="235">
        <f t="shared" si="16"/>
        <v>0.19115840165805603</v>
      </c>
      <c r="AB52" s="235">
        <f t="shared" si="16"/>
        <v>7.8289041325318484E-2</v>
      </c>
      <c r="AC52" s="235">
        <f t="shared" si="16"/>
        <v>5.5793988903400878E-2</v>
      </c>
      <c r="AD52" s="240">
        <f t="shared" si="15"/>
        <v>0.13829309815692134</v>
      </c>
      <c r="AE52" s="240">
        <f t="shared" si="15"/>
        <v>0.3718857755494297</v>
      </c>
      <c r="AF52" s="240">
        <f t="shared" si="15"/>
        <v>0.5422997398097108</v>
      </c>
      <c r="AG52" s="240">
        <f t="shared" si="15"/>
        <v>0.27519169359083923</v>
      </c>
      <c r="AH52" s="240">
        <f t="shared" si="15"/>
        <v>1.45043362470898E-4</v>
      </c>
    </row>
    <row r="53" spans="2:34">
      <c r="B53" s="218">
        <v>320</v>
      </c>
      <c r="C53" s="220" t="s">
        <v>16</v>
      </c>
      <c r="D53" s="224">
        <f t="shared" si="17"/>
        <v>0.99999999921715599</v>
      </c>
      <c r="E53" s="190">
        <f t="shared" si="17"/>
        <v>0.99999779134907396</v>
      </c>
      <c r="F53" s="190">
        <f t="shared" si="17"/>
        <v>0.99998478311445826</v>
      </c>
      <c r="G53" s="190">
        <f t="shared" si="17"/>
        <v>0.9999974434101645</v>
      </c>
      <c r="H53" s="190">
        <f t="shared" si="17"/>
        <v>0.99986040977866308</v>
      </c>
      <c r="I53" s="190">
        <f t="shared" si="17"/>
        <v>0.99999018689062047</v>
      </c>
      <c r="J53" s="190">
        <f t="shared" si="17"/>
        <v>0.99917458720788543</v>
      </c>
      <c r="K53" s="190">
        <f t="shared" si="17"/>
        <v>0.99999909825176581</v>
      </c>
      <c r="L53" s="190">
        <f t="shared" si="17"/>
        <v>0.99999259151480047</v>
      </c>
      <c r="M53" s="190">
        <f t="shared" si="17"/>
        <v>0.99997040147567684</v>
      </c>
      <c r="N53" s="190">
        <f t="shared" si="17"/>
        <v>0.82839669241718128</v>
      </c>
      <c r="O53" s="190">
        <f t="shared" si="17"/>
        <v>0.99950137347281998</v>
      </c>
      <c r="P53" s="190">
        <f t="shared" si="17"/>
        <v>0.99999259151480047</v>
      </c>
      <c r="Q53" s="230">
        <f t="shared" si="16"/>
        <v>0.86672961314255426</v>
      </c>
      <c r="R53" s="230">
        <f t="shared" si="16"/>
        <v>0.70883266973202941</v>
      </c>
      <c r="S53" s="230">
        <f t="shared" si="16"/>
        <v>0.44396685133927638</v>
      </c>
      <c r="T53" s="230">
        <f t="shared" si="16"/>
        <v>0.39488819355090538</v>
      </c>
      <c r="U53" s="230">
        <f t="shared" si="16"/>
        <v>0.44629651281454752</v>
      </c>
      <c r="V53" s="230">
        <f t="shared" si="16"/>
        <v>0.26969122193382178</v>
      </c>
      <c r="W53" s="230">
        <f t="shared" si="16"/>
        <v>0.21233578579204584</v>
      </c>
      <c r="X53" s="230">
        <f t="shared" si="16"/>
        <v>0.19863800370005488</v>
      </c>
      <c r="Y53" s="235">
        <f t="shared" si="16"/>
        <v>0.41876354489539019</v>
      </c>
      <c r="Z53" s="235">
        <f t="shared" si="16"/>
        <v>0.28567778558803186</v>
      </c>
      <c r="AA53" s="235">
        <f t="shared" si="16"/>
        <v>0.20125148260507575</v>
      </c>
      <c r="AB53" s="235">
        <f t="shared" si="16"/>
        <v>8.3466400230845783E-2</v>
      </c>
      <c r="AC53" s="235">
        <f t="shared" si="16"/>
        <v>5.9599008753822229E-2</v>
      </c>
      <c r="AD53" s="240">
        <f t="shared" si="15"/>
        <v>0.14751761001185204</v>
      </c>
      <c r="AE53" s="240">
        <f t="shared" si="15"/>
        <v>0.38986161048773077</v>
      </c>
      <c r="AF53" s="240">
        <f t="shared" si="15"/>
        <v>0.56221050165491582</v>
      </c>
      <c r="AG53" s="240">
        <f t="shared" si="15"/>
        <v>0.29173102548837482</v>
      </c>
      <c r="AH53" s="240">
        <f t="shared" si="15"/>
        <v>1.8269932214115547E-4</v>
      </c>
    </row>
    <row r="54" spans="2:34">
      <c r="B54" s="218">
        <v>330</v>
      </c>
      <c r="C54" s="220" t="s">
        <v>16</v>
      </c>
      <c r="D54" s="224">
        <f t="shared" si="17"/>
        <v>0.99999999978635079</v>
      </c>
      <c r="E54" s="190">
        <f t="shared" si="17"/>
        <v>0.99999904253958749</v>
      </c>
      <c r="F54" s="190">
        <f t="shared" si="17"/>
        <v>0.99999240704294223</v>
      </c>
      <c r="G54" s="190">
        <f t="shared" si="17"/>
        <v>0.99999894971025005</v>
      </c>
      <c r="H54" s="190">
        <f t="shared" si="17"/>
        <v>0.999921170159631</v>
      </c>
      <c r="I54" s="190">
        <f t="shared" si="17"/>
        <v>0.99999541912469514</v>
      </c>
      <c r="J54" s="190">
        <f t="shared" si="17"/>
        <v>0.99947308865936058</v>
      </c>
      <c r="K54" s="190">
        <f t="shared" si="17"/>
        <v>0.99999964935300023</v>
      </c>
      <c r="L54" s="190">
        <f t="shared" si="17"/>
        <v>0.99999659004284502</v>
      </c>
      <c r="M54" s="190">
        <f t="shared" si="17"/>
        <v>0.99998596985420662</v>
      </c>
      <c r="N54" s="190">
        <f t="shared" si="17"/>
        <v>0.83907159407941168</v>
      </c>
      <c r="O54" s="190">
        <f t="shared" si="17"/>
        <v>0.9996828565562409</v>
      </c>
      <c r="P54" s="190">
        <f t="shared" si="17"/>
        <v>0.99999659004284502</v>
      </c>
      <c r="Q54" s="230">
        <f t="shared" si="16"/>
        <v>0.88108567735913668</v>
      </c>
      <c r="R54" s="230">
        <f t="shared" si="16"/>
        <v>0.72928289303897853</v>
      </c>
      <c r="S54" s="230">
        <f t="shared" si="16"/>
        <v>0.46296575985722677</v>
      </c>
      <c r="T54" s="230">
        <f t="shared" si="16"/>
        <v>0.41173950627383532</v>
      </c>
      <c r="U54" s="230">
        <f t="shared" si="16"/>
        <v>0.46451092870671418</v>
      </c>
      <c r="V54" s="230">
        <f t="shared" si="16"/>
        <v>0.28185400009500633</v>
      </c>
      <c r="W54" s="230">
        <f t="shared" si="16"/>
        <v>0.22314893735023142</v>
      </c>
      <c r="X54" s="230">
        <f t="shared" si="16"/>
        <v>0.20891679985883391</v>
      </c>
      <c r="Y54" s="235">
        <f t="shared" si="16"/>
        <v>0.4345328097137055</v>
      </c>
      <c r="Z54" s="235">
        <f t="shared" si="16"/>
        <v>0.29854608259576926</v>
      </c>
      <c r="AA54" s="235">
        <f t="shared" si="16"/>
        <v>0.21127436756219772</v>
      </c>
      <c r="AB54" s="235">
        <f t="shared" si="16"/>
        <v>8.8672570449440657E-2</v>
      </c>
      <c r="AC54" s="235">
        <f t="shared" si="16"/>
        <v>6.3431504369741043E-2</v>
      </c>
      <c r="AD54" s="240">
        <f t="shared" ref="AD54:AH67" si="18">IF((AD$2-(SQRT((AD$9/AD$15)^2+4*AD$16*AD$14))*$B54) &lt; 0, 0.5*EXP(((AD$9/AD$15)*AD$2)/(2*AD$14))*(EXP(-(AD$2*(SQRT((AD$9/AD$15)^2+4*AD$16*AD$14)))/(2*AD$14))*(2-ERFC(-(AD$2-(SQRT((AD$9/AD$15)^2+4*AD$16*AD$14))*$B54)/(2*SQRT(AD$14*$B54))))),0.5*EXP(((AD$9/AD$15)*AD$2)/(2*AD$14))*(EXP(-(AD$2*(SQRT((AD$9/AD$15)^2+4*AD$16*AD$14)))/(2*AD$14))*ERFC((AD$2-(SQRT((AD$9/AD$15)^2+4*AD$16*AD$14))*$B54)/(2*SQRT(AD$14*$B54)))))</f>
        <v>0.15678268080571678</v>
      </c>
      <c r="AE54" s="240">
        <f t="shared" si="18"/>
        <v>0.40748630060570185</v>
      </c>
      <c r="AF54" s="240">
        <f t="shared" si="18"/>
        <v>0.58137449610901726</v>
      </c>
      <c r="AG54" s="240">
        <f t="shared" si="18"/>
        <v>0.30814362812902502</v>
      </c>
      <c r="AH54" s="240">
        <f t="shared" si="18"/>
        <v>2.2702740605023972E-4</v>
      </c>
    </row>
    <row r="55" spans="2:34">
      <c r="B55" s="218">
        <v>340</v>
      </c>
      <c r="C55" s="220" t="s">
        <v>16</v>
      </c>
      <c r="D55" s="224">
        <f t="shared" si="17"/>
        <v>0.99999999994228894</v>
      </c>
      <c r="E55" s="190">
        <f t="shared" si="17"/>
        <v>0.99999958810566669</v>
      </c>
      <c r="F55" s="190">
        <f t="shared" si="17"/>
        <v>0.9999962341317592</v>
      </c>
      <c r="G55" s="190">
        <f t="shared" si="17"/>
        <v>0.99999957278405294</v>
      </c>
      <c r="H55" s="190">
        <f t="shared" si="17"/>
        <v>0.99995572718290204</v>
      </c>
      <c r="I55" s="190">
        <f t="shared" si="17"/>
        <v>0.999997877894653</v>
      </c>
      <c r="J55" s="190">
        <f t="shared" si="17"/>
        <v>0.99966505383107573</v>
      </c>
      <c r="K55" s="190">
        <f t="shared" si="17"/>
        <v>0.99999986500524785</v>
      </c>
      <c r="L55" s="190">
        <f t="shared" si="17"/>
        <v>0.99999844244410707</v>
      </c>
      <c r="M55" s="190">
        <f t="shared" si="17"/>
        <v>0.99999341101430173</v>
      </c>
      <c r="N55" s="190">
        <f t="shared" si="17"/>
        <v>0.84905667859465783</v>
      </c>
      <c r="O55" s="190">
        <f t="shared" si="17"/>
        <v>0.99979899395106797</v>
      </c>
      <c r="P55" s="190">
        <f t="shared" si="17"/>
        <v>0.99999844244410707</v>
      </c>
      <c r="Q55" s="230">
        <f t="shared" si="16"/>
        <v>0.89398355693206955</v>
      </c>
      <c r="R55" s="230">
        <f t="shared" si="16"/>
        <v>0.74845643506580006</v>
      </c>
      <c r="S55" s="230">
        <f t="shared" si="16"/>
        <v>0.4814705493980721</v>
      </c>
      <c r="T55" s="230">
        <f t="shared" si="16"/>
        <v>0.428225274120488</v>
      </c>
      <c r="U55" s="230">
        <f t="shared" si="16"/>
        <v>0.48224521791716152</v>
      </c>
      <c r="V55" s="230">
        <f t="shared" si="16"/>
        <v>0.29385560575908526</v>
      </c>
      <c r="W55" s="230">
        <f t="shared" si="16"/>
        <v>0.23387969193760114</v>
      </c>
      <c r="X55" s="230">
        <f t="shared" si="16"/>
        <v>0.21912783412727316</v>
      </c>
      <c r="Y55" s="235">
        <f t="shared" si="16"/>
        <v>0.4499169354859851</v>
      </c>
      <c r="Z55" s="235">
        <f t="shared" si="16"/>
        <v>0.31123399568288784</v>
      </c>
      <c r="AA55" s="235">
        <f t="shared" si="16"/>
        <v>0.22121799703566064</v>
      </c>
      <c r="AB55" s="235">
        <f t="shared" si="16"/>
        <v>9.3899635665258371E-2</v>
      </c>
      <c r="AC55" s="235">
        <f t="shared" si="16"/>
        <v>6.7285290443943102E-2</v>
      </c>
      <c r="AD55" s="240">
        <f t="shared" si="18"/>
        <v>0.16607246125320149</v>
      </c>
      <c r="AE55" s="240">
        <f t="shared" si="18"/>
        <v>0.42474527328544165</v>
      </c>
      <c r="AF55" s="240">
        <f t="shared" si="18"/>
        <v>0.59980190833684022</v>
      </c>
      <c r="AG55" s="240">
        <f t="shared" si="18"/>
        <v>0.32440115634412364</v>
      </c>
      <c r="AH55" s="240">
        <f t="shared" si="18"/>
        <v>2.7863555183132988E-4</v>
      </c>
    </row>
    <row r="56" spans="2:34">
      <c r="B56" s="218">
        <v>350</v>
      </c>
      <c r="C56" s="220" t="s">
        <v>16</v>
      </c>
      <c r="D56" s="224">
        <f t="shared" si="17"/>
        <v>0.99999999998455735</v>
      </c>
      <c r="E56" s="190">
        <f t="shared" si="17"/>
        <v>0.99999982404512677</v>
      </c>
      <c r="F56" s="190">
        <f t="shared" si="17"/>
        <v>0.99999814258534392</v>
      </c>
      <c r="G56" s="190">
        <f t="shared" si="17"/>
        <v>0.99999982779913299</v>
      </c>
      <c r="H56" s="190">
        <f t="shared" si="17"/>
        <v>0.99997526037026141</v>
      </c>
      <c r="I56" s="190">
        <f t="shared" si="17"/>
        <v>0.99999902379870964</v>
      </c>
      <c r="J56" s="190">
        <f t="shared" si="17"/>
        <v>0.99978790266727258</v>
      </c>
      <c r="K56" s="190">
        <f t="shared" si="17"/>
        <v>0.99999994850223783</v>
      </c>
      <c r="L56" s="190">
        <f t="shared" si="17"/>
        <v>0.9999992935339409</v>
      </c>
      <c r="M56" s="190">
        <f t="shared" si="17"/>
        <v>0.99999693187731631</v>
      </c>
      <c r="N56" s="190">
        <f t="shared" si="17"/>
        <v>0.85839874848559605</v>
      </c>
      <c r="O56" s="190">
        <f t="shared" si="17"/>
        <v>0.99987301170115217</v>
      </c>
      <c r="P56" s="190">
        <f t="shared" si="17"/>
        <v>0.9999992935339409</v>
      </c>
      <c r="Q56" s="230">
        <f t="shared" si="16"/>
        <v>0.90555429391481324</v>
      </c>
      <c r="R56" s="230">
        <f t="shared" si="16"/>
        <v>0.76640765267552868</v>
      </c>
      <c r="S56" s="230">
        <f t="shared" si="16"/>
        <v>0.49947356617990613</v>
      </c>
      <c r="T56" s="230">
        <f t="shared" si="16"/>
        <v>0.44433892854624413</v>
      </c>
      <c r="U56" s="230">
        <f t="shared" si="16"/>
        <v>0.49949558987144466</v>
      </c>
      <c r="V56" s="230">
        <f t="shared" si="16"/>
        <v>0.30569000337030605</v>
      </c>
      <c r="W56" s="230">
        <f t="shared" si="16"/>
        <v>0.2445186847289228</v>
      </c>
      <c r="X56" s="230">
        <f t="shared" si="16"/>
        <v>0.22926181374191915</v>
      </c>
      <c r="Y56" s="235">
        <f t="shared" si="16"/>
        <v>0.46491698691977956</v>
      </c>
      <c r="Z56" s="235">
        <f t="shared" si="16"/>
        <v>0.32373496861285833</v>
      </c>
      <c r="AA56" s="235">
        <f t="shared" si="16"/>
        <v>0.23107467712716623</v>
      </c>
      <c r="AB56" s="235">
        <f t="shared" si="16"/>
        <v>9.914046818668952E-2</v>
      </c>
      <c r="AC56" s="235">
        <f t="shared" si="16"/>
        <v>7.1154774691509715E-2</v>
      </c>
      <c r="AD56" s="240">
        <f t="shared" si="18"/>
        <v>0.17537306005829439</v>
      </c>
      <c r="AE56" s="240">
        <f t="shared" si="18"/>
        <v>0.44162745469097586</v>
      </c>
      <c r="AF56" s="240">
        <f t="shared" si="18"/>
        <v>0.61750586589123102</v>
      </c>
      <c r="AG56" s="240">
        <f t="shared" si="18"/>
        <v>0.34047908536466803</v>
      </c>
      <c r="AH56" s="240">
        <f t="shared" si="18"/>
        <v>3.3811761945773394E-4</v>
      </c>
    </row>
    <row r="57" spans="2:34">
      <c r="B57" s="218">
        <v>360</v>
      </c>
      <c r="C57" s="220" t="s">
        <v>16</v>
      </c>
      <c r="D57" s="224">
        <f t="shared" si="17"/>
        <v>0.99999999999590339</v>
      </c>
      <c r="E57" s="190">
        <f t="shared" si="17"/>
        <v>0.99999992531786386</v>
      </c>
      <c r="F57" s="190">
        <f t="shared" si="17"/>
        <v>0.99999908853643127</v>
      </c>
      <c r="G57" s="190">
        <f t="shared" si="17"/>
        <v>0.99999993116743169</v>
      </c>
      <c r="H57" s="190">
        <f t="shared" si="17"/>
        <v>0.99998623942560083</v>
      </c>
      <c r="I57" s="190">
        <f t="shared" si="17"/>
        <v>0.99999955381626726</v>
      </c>
      <c r="J57" s="190">
        <f t="shared" si="17"/>
        <v>0.9998661698561967</v>
      </c>
      <c r="K57" s="190">
        <f t="shared" si="17"/>
        <v>0.99999998051911387</v>
      </c>
      <c r="L57" s="190">
        <f t="shared" si="17"/>
        <v>0.9999996816240817</v>
      </c>
      <c r="M57" s="190">
        <f t="shared" si="17"/>
        <v>0.99999858249924356</v>
      </c>
      <c r="N57" s="190">
        <f t="shared" si="17"/>
        <v>0.86714098723112176</v>
      </c>
      <c r="O57" s="190">
        <f t="shared" si="17"/>
        <v>0.99992001028827882</v>
      </c>
      <c r="P57" s="190">
        <f t="shared" si="17"/>
        <v>0.9999996816240817</v>
      </c>
      <c r="Q57" s="230">
        <f t="shared" si="16"/>
        <v>0.91592073395876161</v>
      </c>
      <c r="R57" s="230">
        <f t="shared" si="16"/>
        <v>0.78319313627425868</v>
      </c>
      <c r="S57" s="230">
        <f t="shared" si="16"/>
        <v>0.51697060527006578</v>
      </c>
      <c r="T57" s="230">
        <f t="shared" si="16"/>
        <v>0.46007630939530386</v>
      </c>
      <c r="U57" s="230">
        <f t="shared" si="16"/>
        <v>0.5162610307926272</v>
      </c>
      <c r="V57" s="230">
        <f t="shared" si="16"/>
        <v>0.31735248754281531</v>
      </c>
      <c r="W57" s="230">
        <f t="shared" si="16"/>
        <v>0.25505794891310452</v>
      </c>
      <c r="X57" s="230">
        <f t="shared" si="16"/>
        <v>0.23931079562726454</v>
      </c>
      <c r="Y57" s="235">
        <f t="shared" si="16"/>
        <v>0.4795354802829192</v>
      </c>
      <c r="Z57" s="235">
        <f t="shared" si="16"/>
        <v>0.3360439126675025</v>
      </c>
      <c r="AA57" s="235">
        <f t="shared" si="16"/>
        <v>0.24083793083035265</v>
      </c>
      <c r="AB57" s="235">
        <f t="shared" si="16"/>
        <v>0.10438869270739576</v>
      </c>
      <c r="AC57" s="235">
        <f t="shared" si="16"/>
        <v>7.5034957389094104E-2</v>
      </c>
      <c r="AD57" s="240">
        <f t="shared" si="18"/>
        <v>0.18467163033509776</v>
      </c>
      <c r="AE57" s="240">
        <f t="shared" si="18"/>
        <v>0.4581247981225649</v>
      </c>
      <c r="AF57" s="240">
        <f t="shared" si="18"/>
        <v>0.63450181800922878</v>
      </c>
      <c r="AG57" s="240">
        <f t="shared" si="18"/>
        <v>0.35635633543852085</v>
      </c>
      <c r="AH57" s="240">
        <f t="shared" si="18"/>
        <v>4.0604846374348019E-4</v>
      </c>
    </row>
    <row r="58" spans="2:34">
      <c r="B58" s="218">
        <v>370</v>
      </c>
      <c r="C58" s="220" t="s">
        <v>16</v>
      </c>
      <c r="D58" s="224">
        <f t="shared" si="17"/>
        <v>0.99999999999892197</v>
      </c>
      <c r="E58" s="190">
        <f t="shared" si="17"/>
        <v>0.9999999684894787</v>
      </c>
      <c r="F58" s="190">
        <f t="shared" si="17"/>
        <v>0.9999995548225985</v>
      </c>
      <c r="G58" s="190">
        <f t="shared" si="17"/>
        <v>0.99999997269693908</v>
      </c>
      <c r="H58" s="190">
        <f t="shared" si="17"/>
        <v>0.99999237873944458</v>
      </c>
      <c r="I58" s="190">
        <f t="shared" si="17"/>
        <v>0.99999979727266131</v>
      </c>
      <c r="J58" s="190">
        <f t="shared" si="17"/>
        <v>0.99991583079529456</v>
      </c>
      <c r="K58" s="190">
        <f t="shared" si="17"/>
        <v>0.99999999268745732</v>
      </c>
      <c r="L58" s="190">
        <f t="shared" si="17"/>
        <v>0.99999985736932562</v>
      </c>
      <c r="M58" s="190">
        <f t="shared" si="17"/>
        <v>0.99999934981287253</v>
      </c>
      <c r="N58" s="190">
        <f t="shared" si="17"/>
        <v>0.87532359100873125</v>
      </c>
      <c r="O58" s="190">
        <f t="shared" si="17"/>
        <v>0.99994975148693566</v>
      </c>
      <c r="P58" s="190">
        <f t="shared" si="17"/>
        <v>0.99999985736932562</v>
      </c>
      <c r="Q58" s="230">
        <f t="shared" si="16"/>
        <v>0.92519706942074309</v>
      </c>
      <c r="R58" s="230">
        <f t="shared" si="16"/>
        <v>0.79887059956703643</v>
      </c>
      <c r="S58" s="230">
        <f t="shared" si="16"/>
        <v>0.53396039608263224</v>
      </c>
      <c r="T58" s="230">
        <f t="shared" si="16"/>
        <v>0.47543531079756018</v>
      </c>
      <c r="U58" s="230">
        <f t="shared" si="16"/>
        <v>0.53254286509867044</v>
      </c>
      <c r="V58" s="230">
        <f t="shared" si="16"/>
        <v>0.32883949324127271</v>
      </c>
      <c r="W58" s="230">
        <f t="shared" si="16"/>
        <v>0.26549075249905674</v>
      </c>
      <c r="X58" s="230">
        <f t="shared" si="16"/>
        <v>0.24926801001933219</v>
      </c>
      <c r="Y58" s="235">
        <f t="shared" si="16"/>
        <v>0.49377612549161587</v>
      </c>
      <c r="Z58" s="235">
        <f t="shared" si="16"/>
        <v>0.34815700363297419</v>
      </c>
      <c r="AA58" s="235">
        <f t="shared" si="16"/>
        <v>0.25050233194345933</v>
      </c>
      <c r="AB58" s="235">
        <f t="shared" si="16"/>
        <v>0.10963854167532226</v>
      </c>
      <c r="AC58" s="235">
        <f t="shared" si="16"/>
        <v>7.8921287137215357E-2</v>
      </c>
      <c r="AD58" s="240">
        <f t="shared" si="18"/>
        <v>0.19395676765395137</v>
      </c>
      <c r="AE58" s="240">
        <f t="shared" si="18"/>
        <v>0.47423186966895636</v>
      </c>
      <c r="AF58" s="240">
        <f t="shared" si="18"/>
        <v>0.65080701450558009</v>
      </c>
      <c r="AG58" s="240">
        <f t="shared" si="18"/>
        <v>0.37201492270515768</v>
      </c>
      <c r="AH58" s="240">
        <f t="shared" si="18"/>
        <v>4.8297972538130502E-4</v>
      </c>
    </row>
    <row r="59" spans="2:34">
      <c r="B59" s="218">
        <v>380</v>
      </c>
      <c r="C59" s="220" t="s">
        <v>16</v>
      </c>
      <c r="D59" s="224">
        <f t="shared" si="17"/>
        <v>0.99999999999971834</v>
      </c>
      <c r="E59" s="190">
        <f t="shared" si="17"/>
        <v>0.99999998677734658</v>
      </c>
      <c r="F59" s="190">
        <f t="shared" si="17"/>
        <v>0.99999978350443597</v>
      </c>
      <c r="G59" s="190">
        <f t="shared" si="17"/>
        <v>0.99999998924658906</v>
      </c>
      <c r="H59" s="190">
        <f t="shared" si="17"/>
        <v>0.99999579556668272</v>
      </c>
      <c r="I59" s="190">
        <f t="shared" si="17"/>
        <v>0.99999990839167086</v>
      </c>
      <c r="J59" s="190">
        <f t="shared" si="17"/>
        <v>0.99994722322566532</v>
      </c>
      <c r="K59" s="190">
        <f t="shared" si="17"/>
        <v>0.99999999727461142</v>
      </c>
      <c r="L59" s="190">
        <f t="shared" si="17"/>
        <v>0.99999993645088459</v>
      </c>
      <c r="M59" s="190">
        <f t="shared" si="17"/>
        <v>0.99999970374943947</v>
      </c>
      <c r="N59" s="190">
        <f t="shared" si="17"/>
        <v>0.882984045719863</v>
      </c>
      <c r="O59" s="190">
        <f t="shared" si="17"/>
        <v>0.99996851356891459</v>
      </c>
      <c r="P59" s="190">
        <f t="shared" si="17"/>
        <v>0.99999993645088459</v>
      </c>
      <c r="Q59" s="230">
        <f t="shared" si="16"/>
        <v>0.93348894362244239</v>
      </c>
      <c r="R59" s="230">
        <f t="shared" si="16"/>
        <v>0.81349800569240727</v>
      </c>
      <c r="S59" s="230">
        <f t="shared" si="16"/>
        <v>0.55044415378072786</v>
      </c>
      <c r="T59" s="230">
        <f t="shared" si="16"/>
        <v>0.49041557395597796</v>
      </c>
      <c r="U59" s="230">
        <f t="shared" si="16"/>
        <v>0.54834437665584546</v>
      </c>
      <c r="V59" s="230">
        <f t="shared" si="16"/>
        <v>0.3401484383004843</v>
      </c>
      <c r="W59" s="230">
        <f t="shared" si="16"/>
        <v>0.27581144984300854</v>
      </c>
      <c r="X59" s="230">
        <f t="shared" si="16"/>
        <v>0.25912772706109727</v>
      </c>
      <c r="Y59" s="235">
        <f t="shared" si="16"/>
        <v>0.5076436075840538</v>
      </c>
      <c r="Z59" s="235">
        <f t="shared" si="16"/>
        <v>0.36007150625700429</v>
      </c>
      <c r="AA59" s="235">
        <f t="shared" si="16"/>
        <v>0.26006337886412867</v>
      </c>
      <c r="AB59" s="235">
        <f t="shared" si="16"/>
        <v>0.11488491072429723</v>
      </c>
      <c r="AC59" s="235">
        <f t="shared" si="16"/>
        <v>8.2809729418587996E-2</v>
      </c>
      <c r="AD59" s="240">
        <f t="shared" si="18"/>
        <v>0.20321826641076793</v>
      </c>
      <c r="AE59" s="240">
        <f t="shared" si="18"/>
        <v>0.48994548441029689</v>
      </c>
      <c r="AF59" s="240">
        <f t="shared" si="18"/>
        <v>0.66644006529600475</v>
      </c>
      <c r="AG59" s="240">
        <f t="shared" si="18"/>
        <v>0.38743963792916858</v>
      </c>
      <c r="AH59" s="240">
        <f t="shared" si="18"/>
        <v>5.6943632859829396E-4</v>
      </c>
    </row>
    <row r="60" spans="2:34">
      <c r="B60" s="218">
        <v>390</v>
      </c>
      <c r="C60" s="220" t="s">
        <v>16</v>
      </c>
      <c r="D60" s="224">
        <f t="shared" si="17"/>
        <v>0.99999999999992706</v>
      </c>
      <c r="E60" s="190">
        <f t="shared" si="17"/>
        <v>0.99999999447939614</v>
      </c>
      <c r="F60" s="190">
        <f t="shared" si="17"/>
        <v>0.99999989513513832</v>
      </c>
      <c r="G60" s="190">
        <f t="shared" si="17"/>
        <v>0.99999999579242449</v>
      </c>
      <c r="H60" s="190">
        <f t="shared" si="17"/>
        <v>0.99999768895726204</v>
      </c>
      <c r="I60" s="190">
        <f t="shared" si="17"/>
        <v>0.9999999588128512</v>
      </c>
      <c r="J60" s="190">
        <f t="shared" si="17"/>
        <v>0.99996699939334976</v>
      </c>
      <c r="K60" s="190">
        <f t="shared" si="17"/>
        <v>0.99999999899092407</v>
      </c>
      <c r="L60" s="190">
        <f t="shared" si="17"/>
        <v>0.99999997182848765</v>
      </c>
      <c r="M60" s="190">
        <f t="shared" si="17"/>
        <v>0.99999986584608358</v>
      </c>
      <c r="N60" s="190">
        <f t="shared" si="17"/>
        <v>0.89015713218480663</v>
      </c>
      <c r="O60" s="190">
        <f t="shared" si="17"/>
        <v>0.99998031578283741</v>
      </c>
      <c r="P60" s="190">
        <f t="shared" si="17"/>
        <v>0.99999997182848765</v>
      </c>
      <c r="Q60" s="230">
        <f t="shared" si="16"/>
        <v>0.94089350785392412</v>
      </c>
      <c r="R60" s="230">
        <f t="shared" si="16"/>
        <v>0.82713285914496781</v>
      </c>
      <c r="S60" s="230">
        <f t="shared" si="16"/>
        <v>0.56642518881152504</v>
      </c>
      <c r="T60" s="230">
        <f t="shared" si="16"/>
        <v>0.50501822103351823</v>
      </c>
      <c r="U60" s="230">
        <f t="shared" si="16"/>
        <v>0.56367048205422987</v>
      </c>
      <c r="V60" s="230">
        <f t="shared" ref="V60:AI79" si="19">IF((V$2-(SQRT((V$9/V$15)^2+4*V$16*V$14))*$B60) &lt; 0, 0.5*EXP(((V$9/V$15)*V$2)/(2*V$14))*(EXP(-(V$2*(SQRT((V$9/V$15)^2+4*V$16*V$14)))/(2*V$14))*(2-ERFC(-(V$2-(SQRT((V$9/V$15)^2+4*V$16*V$14))*$B60)/(2*SQRT(V$14*$B60))))),0.5*EXP(((V$9/V$15)*V$2)/(2*V$14))*(EXP(-(V$2*(SQRT((V$9/V$15)^2+4*V$16*V$14)))/(2*V$14))*ERFC((V$2-(SQRT((V$9/V$15)^2+4*V$16*V$14))*$B60)/(2*SQRT(V$14*$B60)))))</f>
        <v>0.35127758535355474</v>
      </c>
      <c r="W60" s="230">
        <f t="shared" si="19"/>
        <v>0.28601535209666018</v>
      </c>
      <c r="X60" s="230">
        <f t="shared" si="19"/>
        <v>0.26888513347782228</v>
      </c>
      <c r="Y60" s="235">
        <f t="shared" si="19"/>
        <v>0.52114340172548945</v>
      </c>
      <c r="Z60" s="235">
        <f t="shared" si="19"/>
        <v>0.37178561958415512</v>
      </c>
      <c r="AA60" s="235">
        <f t="shared" si="19"/>
        <v>0.26951737922745778</v>
      </c>
      <c r="AB60" s="235">
        <f t="shared" si="19"/>
        <v>0.12012322274439491</v>
      </c>
      <c r="AC60" s="235">
        <f t="shared" si="19"/>
        <v>8.669660539458901E-2</v>
      </c>
      <c r="AD60" s="240">
        <f t="shared" si="18"/>
        <v>0.21244701154846546</v>
      </c>
      <c r="AE60" s="240">
        <f t="shared" si="18"/>
        <v>0.50526438782897509</v>
      </c>
      <c r="AF60" s="240">
        <f t="shared" si="18"/>
        <v>0.68142057607334239</v>
      </c>
      <c r="AG60" s="240">
        <f t="shared" si="18"/>
        <v>0.40261775530435329</v>
      </c>
      <c r="AH60" s="240">
        <f t="shared" si="18"/>
        <v>6.6591365556867288E-4</v>
      </c>
    </row>
    <row r="61" spans="2:34">
      <c r="B61" s="218">
        <v>400</v>
      </c>
      <c r="C61" s="220" t="s">
        <v>16</v>
      </c>
      <c r="D61" s="224">
        <f t="shared" si="17"/>
        <v>0.99999999999998124</v>
      </c>
      <c r="E61" s="190">
        <f t="shared" si="17"/>
        <v>0.99999999770584536</v>
      </c>
      <c r="F61" s="190">
        <f t="shared" si="17"/>
        <v>0.99999994939362857</v>
      </c>
      <c r="G61" s="190">
        <f t="shared" si="17"/>
        <v>0.99999999836363951</v>
      </c>
      <c r="H61" s="190">
        <f t="shared" si="17"/>
        <v>0.99999873396609962</v>
      </c>
      <c r="I61" s="190">
        <f t="shared" si="17"/>
        <v>0.99999998156872938</v>
      </c>
      <c r="J61" s="190">
        <f t="shared" si="17"/>
        <v>0.99997941835420179</v>
      </c>
      <c r="K61" s="190">
        <f t="shared" si="17"/>
        <v>0.99999999962866404</v>
      </c>
      <c r="L61" s="190">
        <f t="shared" ref="L61:AA76" si="20">IF((L$2-(SQRT((L$9/L$15)^2+4*L$16*L$14))*$B61) &lt; 0, 0.5*EXP(((L$9/L$15)*L$2)/(2*L$14))*(EXP(-(L$2*(SQRT((L$9/L$15)^2+4*L$16*L$14)))/(2*L$14))*(2-ERFC(-(L$2-(SQRT((L$9/L$15)^2+4*L$16*L$14))*$B61)/(2*SQRT(L$14*$B61))))),0.5*EXP(((L$9/L$15)*L$2)/(2*L$14))*(EXP(-(L$2*(SQRT((L$9/L$15)^2+4*L$16*L$14)))/(2*L$14))*ERFC((L$2-(SQRT((L$9/L$15)^2+4*L$16*L$14))*$B61)/(2*SQRT(L$14*$B61)))))</f>
        <v>0.99999998756981257</v>
      </c>
      <c r="M61" s="190">
        <f t="shared" si="20"/>
        <v>0.99999993959572953</v>
      </c>
      <c r="N61" s="190">
        <f t="shared" si="20"/>
        <v>0.89687522774264938</v>
      </c>
      <c r="O61" s="190">
        <f t="shared" si="20"/>
        <v>0.99998772044433459</v>
      </c>
      <c r="P61" s="190">
        <f t="shared" si="20"/>
        <v>0.99999998756981257</v>
      </c>
      <c r="Q61" s="230">
        <f t="shared" si="20"/>
        <v>0.94749978192893503</v>
      </c>
      <c r="R61" s="230">
        <f t="shared" si="20"/>
        <v>0.83983166391815745</v>
      </c>
      <c r="S61" s="230">
        <f t="shared" si="20"/>
        <v>0.58190856774582889</v>
      </c>
      <c r="T61" s="230">
        <f t="shared" si="20"/>
        <v>0.51924562463055524</v>
      </c>
      <c r="U61" s="230">
        <f t="shared" si="20"/>
        <v>0.57852744917707355</v>
      </c>
      <c r="V61" s="230">
        <f t="shared" si="20"/>
        <v>0.36222592261498215</v>
      </c>
      <c r="W61" s="230">
        <f t="shared" si="20"/>
        <v>0.29609860480673489</v>
      </c>
      <c r="X61" s="230">
        <f t="shared" si="20"/>
        <v>0.27853622355992086</v>
      </c>
      <c r="Y61" s="235">
        <f t="shared" si="20"/>
        <v>0.53428161661670082</v>
      </c>
      <c r="Z61" s="235">
        <f t="shared" si="20"/>
        <v>0.3832983483523083</v>
      </c>
      <c r="AA61" s="235">
        <f t="shared" si="20"/>
        <v>0.27886134865103007</v>
      </c>
      <c r="AB61" s="235">
        <f t="shared" si="19"/>
        <v>0.1253494218418677</v>
      </c>
      <c r="AC61" s="235">
        <f t="shared" si="19"/>
        <v>9.057868122783741E-2</v>
      </c>
      <c r="AD61" s="240">
        <f t="shared" si="18"/>
        <v>0.22163488151873384</v>
      </c>
      <c r="AE61" s="240">
        <f t="shared" si="18"/>
        <v>0.52018897692108479</v>
      </c>
      <c r="AF61" s="240">
        <f t="shared" si="18"/>
        <v>0.69576884059247546</v>
      </c>
      <c r="AG61" s="240">
        <f t="shared" si="18"/>
        <v>0.41753876497946979</v>
      </c>
      <c r="AH61" s="240">
        <f t="shared" si="18"/>
        <v>7.7287535505365923E-4</v>
      </c>
    </row>
    <row r="62" spans="2:34">
      <c r="B62" s="218">
        <v>410</v>
      </c>
      <c r="C62" s="220" t="s">
        <v>16</v>
      </c>
      <c r="D62" s="224">
        <f t="shared" ref="D62:S81" si="21">IF((D$2-(SQRT((D$9/D$15)^2+4*D$16*D$14))*$B62) &lt; 0, 0.5*EXP(((D$9/D$15)*D$2)/(2*D$14))*(EXP(-(D$2*(SQRT((D$9/D$15)^2+4*D$16*D$14)))/(2*D$14))*(2-ERFC(-(D$2-(SQRT((D$9/D$15)^2+4*D$16*D$14))*$B62)/(2*SQRT(D$14*$B62))))),0.5*EXP(((D$9/D$15)*D$2)/(2*D$14))*(EXP(-(D$2*(SQRT((D$9/D$15)^2+4*D$16*D$14)))/(2*D$14))*ERFC((D$2-(SQRT((D$9/D$15)^2+4*D$16*D$14))*$B62)/(2*SQRT(D$14*$B62)))))</f>
        <v>0.99999999999999523</v>
      </c>
      <c r="E62" s="190">
        <f t="shared" si="21"/>
        <v>0.99999999905076298</v>
      </c>
      <c r="F62" s="190">
        <f t="shared" si="21"/>
        <v>0.99999997566162857</v>
      </c>
      <c r="G62" s="190">
        <f t="shared" si="21"/>
        <v>0.99999999936718309</v>
      </c>
      <c r="H62" s="190">
        <f t="shared" si="21"/>
        <v>0.99999930860614128</v>
      </c>
      <c r="I62" s="190">
        <f t="shared" si="21"/>
        <v>0.99999999178773691</v>
      </c>
      <c r="J62" s="190">
        <f t="shared" si="21"/>
        <v>0.99998719443874473</v>
      </c>
      <c r="K62" s="190">
        <f t="shared" si="21"/>
        <v>0.9999999998641218</v>
      </c>
      <c r="L62" s="190">
        <f t="shared" si="21"/>
        <v>0.99999999453916033</v>
      </c>
      <c r="M62" s="190">
        <f t="shared" si="21"/>
        <v>0.99999997294607212</v>
      </c>
      <c r="N62" s="190">
        <f t="shared" si="21"/>
        <v>0.90316845242911536</v>
      </c>
      <c r="O62" s="190">
        <f t="shared" si="21"/>
        <v>0.9999923548652887</v>
      </c>
      <c r="P62" s="190">
        <f t="shared" si="21"/>
        <v>0.99999999453916033</v>
      </c>
      <c r="Q62" s="230">
        <f t="shared" si="20"/>
        <v>0.95338898305097719</v>
      </c>
      <c r="R62" s="230">
        <f t="shared" si="20"/>
        <v>0.85164935172197476</v>
      </c>
      <c r="S62" s="230">
        <f t="shared" si="20"/>
        <v>0.59690081838179365</v>
      </c>
      <c r="T62" s="230">
        <f t="shared" si="20"/>
        <v>0.53310120822627161</v>
      </c>
      <c r="U62" s="230">
        <f t="shared" si="20"/>
        <v>0.59292265453961757</v>
      </c>
      <c r="V62" s="230">
        <f t="shared" si="20"/>
        <v>0.37299305852005521</v>
      </c>
      <c r="W62" s="230">
        <f t="shared" si="20"/>
        <v>0.30605809755134233</v>
      </c>
      <c r="X62" s="230">
        <f t="shared" si="20"/>
        <v>0.28807770414003608</v>
      </c>
      <c r="Y62" s="235">
        <f t="shared" si="20"/>
        <v>0.54706486198583837</v>
      </c>
      <c r="Z62" s="235">
        <f t="shared" si="20"/>
        <v>0.39460938512506155</v>
      </c>
      <c r="AA62" s="235">
        <f t="shared" si="20"/>
        <v>0.2880929231731385</v>
      </c>
      <c r="AB62" s="235">
        <f t="shared" si="19"/>
        <v>0.13055982231986776</v>
      </c>
      <c r="AC62" s="235">
        <f t="shared" si="19"/>
        <v>9.4452997899590274E-2</v>
      </c>
      <c r="AD62" s="240">
        <f t="shared" si="19"/>
        <v>0.23077464458879085</v>
      </c>
      <c r="AE62" s="240">
        <f t="shared" si="19"/>
        <v>0.53472105636055933</v>
      </c>
      <c r="AF62" s="240">
        <f t="shared" si="19"/>
        <v>0.70950558598710423</v>
      </c>
      <c r="AG62" s="240">
        <f t="shared" si="19"/>
        <v>0.43219413226082898</v>
      </c>
      <c r="AH62" s="240">
        <f t="shared" si="19"/>
        <v>8.9075173446234723E-4</v>
      </c>
    </row>
    <row r="63" spans="2:34">
      <c r="B63" s="218">
        <v>420</v>
      </c>
      <c r="C63" s="220" t="s">
        <v>16</v>
      </c>
      <c r="D63" s="224">
        <f t="shared" si="21"/>
        <v>0.999999999999999</v>
      </c>
      <c r="E63" s="190">
        <f t="shared" si="21"/>
        <v>0.99999999960882013</v>
      </c>
      <c r="F63" s="190">
        <f t="shared" si="21"/>
        <v>0.99999998833203907</v>
      </c>
      <c r="G63" s="190">
        <f t="shared" si="21"/>
        <v>0.99999999975655407</v>
      </c>
      <c r="H63" s="190">
        <f t="shared" si="21"/>
        <v>0.9999996235175318</v>
      </c>
      <c r="I63" s="190">
        <f t="shared" si="21"/>
        <v>0.99999999635566661</v>
      </c>
      <c r="J63" s="190">
        <f t="shared" si="21"/>
        <v>0.99999205029021221</v>
      </c>
      <c r="K63" s="190">
        <f t="shared" si="21"/>
        <v>0.99999999995054079</v>
      </c>
      <c r="L63" s="190">
        <f t="shared" si="21"/>
        <v>0.99999999761059866</v>
      </c>
      <c r="M63" s="190">
        <f t="shared" si="21"/>
        <v>0.9999999879426098</v>
      </c>
      <c r="N63" s="190">
        <f t="shared" si="21"/>
        <v>0.90906483272005423</v>
      </c>
      <c r="O63" s="190">
        <f t="shared" si="21"/>
        <v>0.99999524897297487</v>
      </c>
      <c r="P63" s="190">
        <f t="shared" si="21"/>
        <v>0.99999999761059866</v>
      </c>
      <c r="Q63" s="230">
        <f t="shared" si="20"/>
        <v>0.95863502043646098</v>
      </c>
      <c r="R63" s="230">
        <f t="shared" si="20"/>
        <v>0.86263953275298166</v>
      </c>
      <c r="S63" s="230">
        <f t="shared" si="20"/>
        <v>0.61140967489047793</v>
      </c>
      <c r="T63" s="230">
        <f t="shared" si="20"/>
        <v>0.54658927349665976</v>
      </c>
      <c r="U63" s="230">
        <f t="shared" si="20"/>
        <v>0.60686437508762703</v>
      </c>
      <c r="V63" s="230">
        <f t="shared" si="20"/>
        <v>0.38357913497169271</v>
      </c>
      <c r="W63" s="230">
        <f t="shared" si="20"/>
        <v>0.31589136485115404</v>
      </c>
      <c r="X63" s="230">
        <f t="shared" si="20"/>
        <v>0.29750690359622733</v>
      </c>
      <c r="Y63" s="235">
        <f t="shared" si="20"/>
        <v>0.55950013651236286</v>
      </c>
      <c r="Z63" s="235">
        <f t="shared" si="19"/>
        <v>0.40571901177495562</v>
      </c>
      <c r="AA63" s="235">
        <f t="shared" si="19"/>
        <v>0.29721027537646583</v>
      </c>
      <c r="AB63" s="235">
        <f t="shared" si="19"/>
        <v>0.13575122117604474</v>
      </c>
      <c r="AC63" s="235">
        <f t="shared" si="19"/>
        <v>9.8316982947756371E-2</v>
      </c>
      <c r="AD63" s="240">
        <f t="shared" si="19"/>
        <v>0.23985989552675591</v>
      </c>
      <c r="AE63" s="240">
        <f t="shared" si="19"/>
        <v>0.54886362548359036</v>
      </c>
      <c r="AF63" s="240">
        <f t="shared" si="19"/>
        <v>0.72265176399429853</v>
      </c>
      <c r="AG63" s="240">
        <f t="shared" si="19"/>
        <v>0.44657707905682037</v>
      </c>
      <c r="AH63" s="240">
        <f t="shared" si="19"/>
        <v>1.0199386206955485E-3</v>
      </c>
    </row>
    <row r="64" spans="2:34">
      <c r="B64" s="218">
        <v>430</v>
      </c>
      <c r="C64" s="220" t="s">
        <v>16</v>
      </c>
      <c r="D64" s="224">
        <f t="shared" si="21"/>
        <v>0.99999999999999978</v>
      </c>
      <c r="E64" s="190">
        <f t="shared" si="21"/>
        <v>0.99999999983939836</v>
      </c>
      <c r="F64" s="190">
        <f t="shared" si="21"/>
        <v>0.99999999442285514</v>
      </c>
      <c r="G64" s="190">
        <f t="shared" si="21"/>
        <v>0.99999999990680144</v>
      </c>
      <c r="H64" s="190">
        <f t="shared" si="21"/>
        <v>0.99999979554836238</v>
      </c>
      <c r="I64" s="190">
        <f t="shared" si="21"/>
        <v>0.99999999838882558</v>
      </c>
      <c r="J64" s="190">
        <f t="shared" si="21"/>
        <v>0.99999507501132423</v>
      </c>
      <c r="K64" s="190">
        <f t="shared" si="21"/>
        <v>0.999999999982085</v>
      </c>
      <c r="L64" s="190">
        <f t="shared" si="21"/>
        <v>0.99999999895843039</v>
      </c>
      <c r="M64" s="190">
        <f t="shared" si="21"/>
        <v>0.99999999465086054</v>
      </c>
      <c r="N64" s="190">
        <f t="shared" si="21"/>
        <v>0.91459047133043114</v>
      </c>
      <c r="O64" s="190">
        <f t="shared" si="21"/>
        <v>0.99999705255301929</v>
      </c>
      <c r="P64" s="190">
        <f t="shared" si="21"/>
        <v>0.99999999895843039</v>
      </c>
      <c r="Q64" s="230">
        <f t="shared" si="20"/>
        <v>0.96330493581499366</v>
      </c>
      <c r="R64" s="230">
        <f t="shared" si="20"/>
        <v>0.87285342306490576</v>
      </c>
      <c r="S64" s="230">
        <f t="shared" si="20"/>
        <v>0.62544385663843793</v>
      </c>
      <c r="T64" s="230">
        <f t="shared" si="20"/>
        <v>0.5597148509504678</v>
      </c>
      <c r="U64" s="230">
        <f t="shared" si="20"/>
        <v>0.62036160892956582</v>
      </c>
      <c r="V64" s="230">
        <f t="shared" si="20"/>
        <v>0.39398474691787344</v>
      </c>
      <c r="W64" s="230">
        <f t="shared" si="20"/>
        <v>0.3255965096941511</v>
      </c>
      <c r="X64" s="230">
        <f t="shared" si="20"/>
        <v>0.30682170668288328</v>
      </c>
      <c r="Y64" s="235">
        <f t="shared" si="20"/>
        <v>0.57159473317583265</v>
      </c>
      <c r="Z64" s="235">
        <f t="shared" si="19"/>
        <v>0.41662801301789365</v>
      </c>
      <c r="AA64" s="235">
        <f t="shared" si="19"/>
        <v>0.30621205584979988</v>
      </c>
      <c r="AB64" s="235">
        <f t="shared" si="19"/>
        <v>0.14092075487849676</v>
      </c>
      <c r="AC64" s="235">
        <f t="shared" si="19"/>
        <v>0.10216826849582379</v>
      </c>
      <c r="AD64" s="240">
        <f t="shared" si="19"/>
        <v>0.24888496326813994</v>
      </c>
      <c r="AE64" s="240">
        <f t="shared" si="19"/>
        <v>0.56262069233118872</v>
      </c>
      <c r="AF64" s="240">
        <f t="shared" si="19"/>
        <v>0.73522836900037492</v>
      </c>
      <c r="AG64" s="240">
        <f t="shared" si="19"/>
        <v>0.46068238737846129</v>
      </c>
      <c r="AH64" s="240">
        <f t="shared" si="19"/>
        <v>1.1607969660704653E-3</v>
      </c>
    </row>
    <row r="65" spans="2:34">
      <c r="B65" s="218">
        <v>440</v>
      </c>
      <c r="C65" s="220" t="s">
        <v>16</v>
      </c>
      <c r="D65" s="224">
        <f t="shared" si="21"/>
        <v>1.0000000000000002</v>
      </c>
      <c r="E65" s="190">
        <f t="shared" si="21"/>
        <v>0.99999999993429378</v>
      </c>
      <c r="F65" s="190">
        <f t="shared" si="21"/>
        <v>0.99999999734153933</v>
      </c>
      <c r="G65" s="190">
        <f t="shared" si="21"/>
        <v>0.99999999996448252</v>
      </c>
      <c r="H65" s="190">
        <f t="shared" si="21"/>
        <v>0.99999988925023109</v>
      </c>
      <c r="I65" s="190">
        <f t="shared" si="21"/>
        <v>0.99999999929018213</v>
      </c>
      <c r="J65" s="190">
        <f t="shared" si="21"/>
        <v>0.99999695475840233</v>
      </c>
      <c r="K65" s="190">
        <f t="shared" si="21"/>
        <v>0.99999999999354039</v>
      </c>
      <c r="L65" s="190">
        <f t="shared" si="21"/>
        <v>0.99999999954755303</v>
      </c>
      <c r="M65" s="190">
        <f t="shared" si="21"/>
        <v>0.9999999976370394</v>
      </c>
      <c r="N65" s="190">
        <f t="shared" si="21"/>
        <v>0.9197696182585734</v>
      </c>
      <c r="O65" s="190">
        <f t="shared" si="21"/>
        <v>0.9999981743735451</v>
      </c>
      <c r="P65" s="190">
        <f t="shared" si="21"/>
        <v>0.99999999954755303</v>
      </c>
      <c r="Q65" s="230">
        <f t="shared" si="20"/>
        <v>0.96745937455536923</v>
      </c>
      <c r="R65" s="230">
        <f t="shared" si="20"/>
        <v>0.88234018395009062</v>
      </c>
      <c r="S65" s="230">
        <f t="shared" si="20"/>
        <v>0.63901287719878086</v>
      </c>
      <c r="T65" s="230">
        <f t="shared" si="20"/>
        <v>0.57248357087739465</v>
      </c>
      <c r="U65" s="230">
        <f t="shared" si="20"/>
        <v>0.63342392163756878</v>
      </c>
      <c r="V65" s="230">
        <f t="shared" si="20"/>
        <v>0.40421087563451036</v>
      </c>
      <c r="W65" s="230">
        <f t="shared" si="20"/>
        <v>0.33517213352705438</v>
      </c>
      <c r="X65" s="230">
        <f t="shared" si="20"/>
        <v>0.3160204802575351</v>
      </c>
      <c r="Y65" s="235">
        <f t="shared" si="20"/>
        <v>0.58335615915481442</v>
      </c>
      <c r="Z65" s="235">
        <f t="shared" si="19"/>
        <v>0.42733760135977822</v>
      </c>
      <c r="AA65" s="235">
        <f t="shared" si="19"/>
        <v>0.31509732528691659</v>
      </c>
      <c r="AB65" s="235">
        <f t="shared" si="19"/>
        <v>0.14606589001445372</v>
      </c>
      <c r="AC65" s="235">
        <f t="shared" si="19"/>
        <v>0.10600480556108582</v>
      </c>
      <c r="AD65" s="240">
        <f t="shared" si="19"/>
        <v>0.25784484594639512</v>
      </c>
      <c r="AE65" s="240">
        <f t="shared" si="19"/>
        <v>0.57599711155350086</v>
      </c>
      <c r="AF65" s="240">
        <f t="shared" si="19"/>
        <v>0.74725630409180777</v>
      </c>
      <c r="AG65" s="240">
        <f t="shared" si="19"/>
        <v>0.47450622143608268</v>
      </c>
      <c r="AH65" s="240">
        <f t="shared" si="19"/>
        <v>1.3136523538269107E-3</v>
      </c>
    </row>
    <row r="66" spans="2:34">
      <c r="B66" s="218">
        <v>450</v>
      </c>
      <c r="C66" s="220" t="s">
        <v>16</v>
      </c>
      <c r="D66" s="224">
        <f t="shared" si="21"/>
        <v>1.0000000000000002</v>
      </c>
      <c r="E66" s="190">
        <f t="shared" si="21"/>
        <v>0.99999999997320543</v>
      </c>
      <c r="F66" s="190">
        <f t="shared" si="21"/>
        <v>0.99999999873604961</v>
      </c>
      <c r="G66" s="190">
        <f t="shared" si="21"/>
        <v>0.99999999998652178</v>
      </c>
      <c r="H66" s="190">
        <f t="shared" si="21"/>
        <v>0.99999994014859572</v>
      </c>
      <c r="I66" s="190">
        <f t="shared" si="21"/>
        <v>0.99999999968830311</v>
      </c>
      <c r="J66" s="190">
        <f t="shared" si="21"/>
        <v>0.99999812043743164</v>
      </c>
      <c r="K66" s="190">
        <f t="shared" si="21"/>
        <v>0.99999999999768074</v>
      </c>
      <c r="L66" s="190">
        <f t="shared" si="21"/>
        <v>0.9999999998041027</v>
      </c>
      <c r="M66" s="190">
        <f t="shared" si="21"/>
        <v>0.99999999896033431</v>
      </c>
      <c r="N66" s="190">
        <f t="shared" si="21"/>
        <v>0.92462490457776059</v>
      </c>
      <c r="O66" s="190">
        <f t="shared" si="21"/>
        <v>0.99999887090086836</v>
      </c>
      <c r="P66" s="190">
        <f t="shared" si="21"/>
        <v>0.9999999998041027</v>
      </c>
      <c r="Q66" s="230">
        <f t="shared" si="20"/>
        <v>0.97115311016224015</v>
      </c>
      <c r="R66" s="230">
        <f t="shared" si="20"/>
        <v>0.89114684900527252</v>
      </c>
      <c r="S66" s="230">
        <f t="shared" si="20"/>
        <v>0.65212688058396384</v>
      </c>
      <c r="T66" s="230">
        <f t="shared" si="20"/>
        <v>0.58490155164583024</v>
      </c>
      <c r="U66" s="230">
        <f t="shared" si="20"/>
        <v>0.64606131521307042</v>
      </c>
      <c r="V66" s="230">
        <f t="shared" si="20"/>
        <v>0.41425883006756237</v>
      </c>
      <c r="W66" s="230">
        <f t="shared" si="20"/>
        <v>0.34461727450395835</v>
      </c>
      <c r="X66" s="230">
        <f t="shared" si="20"/>
        <v>0.32510201696466406</v>
      </c>
      <c r="Y66" s="235">
        <f t="shared" si="20"/>
        <v>0.59479206855753852</v>
      </c>
      <c r="Z66" s="235">
        <f t="shared" si="19"/>
        <v>0.43784935195013053</v>
      </c>
      <c r="AA66" s="235">
        <f t="shared" si="19"/>
        <v>0.32386550398714131</v>
      </c>
      <c r="AB66" s="235">
        <f t="shared" si="19"/>
        <v>0.15118439114154866</v>
      </c>
      <c r="AC66" s="235">
        <f t="shared" si="19"/>
        <v>0.10982477467231538</v>
      </c>
      <c r="AD66" s="240">
        <f t="shared" si="19"/>
        <v>0.2667351473812859</v>
      </c>
      <c r="AE66" s="240">
        <f t="shared" si="19"/>
        <v>0.58899844280998337</v>
      </c>
      <c r="AF66" s="240">
        <f t="shared" si="19"/>
        <v>0.75875625923852541</v>
      </c>
      <c r="AG66" s="240">
        <f t="shared" si="19"/>
        <v>0.48804596822415097</v>
      </c>
      <c r="AH66" s="240">
        <f t="shared" si="19"/>
        <v>1.4787953441429691E-3</v>
      </c>
    </row>
    <row r="67" spans="2:34">
      <c r="B67" s="218">
        <v>460</v>
      </c>
      <c r="C67" s="220" t="s">
        <v>16</v>
      </c>
      <c r="D67" s="224">
        <f t="shared" si="21"/>
        <v>1.0000000000000002</v>
      </c>
      <c r="E67" s="190">
        <f t="shared" si="21"/>
        <v>0.99999999998910671</v>
      </c>
      <c r="F67" s="190">
        <f t="shared" si="21"/>
        <v>0.99999999940050643</v>
      </c>
      <c r="G67" s="190">
        <f t="shared" si="21"/>
        <v>0.99999999999490552</v>
      </c>
      <c r="H67" s="190">
        <f t="shared" si="21"/>
        <v>0.99999996772607136</v>
      </c>
      <c r="I67" s="190">
        <f t="shared" si="21"/>
        <v>0.99999999986354438</v>
      </c>
      <c r="J67" s="190">
        <f t="shared" si="21"/>
        <v>0.99999884185866095</v>
      </c>
      <c r="K67" s="190">
        <f t="shared" si="21"/>
        <v>0.99999999999917055</v>
      </c>
      <c r="L67" s="190">
        <f t="shared" si="21"/>
        <v>0.99999999991544042</v>
      </c>
      <c r="M67" s="190">
        <f t="shared" si="21"/>
        <v>0.99999999954426977</v>
      </c>
      <c r="N67" s="190">
        <f t="shared" si="21"/>
        <v>0.9291774101268826</v>
      </c>
      <c r="O67" s="190">
        <f t="shared" si="21"/>
        <v>0.99999930265247883</v>
      </c>
      <c r="P67" s="190">
        <f t="shared" si="21"/>
        <v>0.99999999991544042</v>
      </c>
      <c r="Q67" s="230">
        <f t="shared" si="20"/>
        <v>0.97443547962543886</v>
      </c>
      <c r="R67" s="230">
        <f t="shared" si="20"/>
        <v>0.89931808126713253</v>
      </c>
      <c r="S67" s="230">
        <f t="shared" si="20"/>
        <v>0.66479649614387393</v>
      </c>
      <c r="T67" s="230">
        <f t="shared" si="20"/>
        <v>0.59697530353840222</v>
      </c>
      <c r="U67" s="230">
        <f t="shared" si="20"/>
        <v>0.65828411347983007</v>
      </c>
      <c r="V67" s="230">
        <f t="shared" si="20"/>
        <v>0.42413019592660728</v>
      </c>
      <c r="W67" s="230">
        <f t="shared" si="20"/>
        <v>0.3539313530014998</v>
      </c>
      <c r="X67" s="230">
        <f t="shared" si="20"/>
        <v>0.3340654833012428</v>
      </c>
      <c r="Y67" s="235">
        <f t="shared" si="20"/>
        <v>0.60591020560240472</v>
      </c>
      <c r="Z67" s="235">
        <f t="shared" si="19"/>
        <v>0.44816514586713896</v>
      </c>
      <c r="AA67" s="235">
        <f t="shared" si="19"/>
        <v>0.33251632537168485</v>
      </c>
      <c r="AB67" s="235">
        <f t="shared" si="19"/>
        <v>0.15627429170009455</v>
      </c>
      <c r="AC67" s="235">
        <f t="shared" si="19"/>
        <v>0.11362650790796136</v>
      </c>
      <c r="AD67" s="240">
        <f t="shared" si="19"/>
        <v>0.27555201936362883</v>
      </c>
      <c r="AE67" s="240">
        <f t="shared" si="19"/>
        <v>0.6016308278729805</v>
      </c>
      <c r="AF67" s="240">
        <f t="shared" si="19"/>
        <v>0.76974861812102324</v>
      </c>
      <c r="AG67" s="240">
        <f t="shared" si="19"/>
        <v>0.50130009409289122</v>
      </c>
      <c r="AH67" s="240">
        <f t="shared" si="19"/>
        <v>1.6564818975442486E-3</v>
      </c>
    </row>
    <row r="68" spans="2:34">
      <c r="B68" s="218">
        <v>470</v>
      </c>
      <c r="C68" s="220" t="s">
        <v>16</v>
      </c>
      <c r="D68" s="224">
        <f t="shared" si="21"/>
        <v>1.0000000000000002</v>
      </c>
      <c r="E68" s="190">
        <f t="shared" si="21"/>
        <v>0.99999999999558387</v>
      </c>
      <c r="F68" s="190">
        <f t="shared" si="21"/>
        <v>0.99999999971629905</v>
      </c>
      <c r="G68" s="190">
        <f t="shared" si="21"/>
        <v>0.99999999999808142</v>
      </c>
      <c r="H68" s="190">
        <f t="shared" si="21"/>
        <v>0.99999998263253509</v>
      </c>
      <c r="I68" s="190">
        <f t="shared" si="21"/>
        <v>0.99999999994043265</v>
      </c>
      <c r="J68" s="190">
        <f t="shared" si="21"/>
        <v>0.99999928750301148</v>
      </c>
      <c r="K68" s="190">
        <f t="shared" si="21"/>
        <v>0.99999999999970435</v>
      </c>
      <c r="L68" s="190">
        <f t="shared" si="21"/>
        <v>0.99999999996360378</v>
      </c>
      <c r="M68" s="190">
        <f t="shared" si="21"/>
        <v>0.99999999980093179</v>
      </c>
      <c r="N68" s="190">
        <f t="shared" si="21"/>
        <v>0.93344673410900214</v>
      </c>
      <c r="O68" s="190">
        <f t="shared" si="21"/>
        <v>0.99999956986704375</v>
      </c>
      <c r="P68" s="190">
        <f t="shared" si="21"/>
        <v>0.99999999996360378</v>
      </c>
      <c r="Q68" s="230">
        <f t="shared" si="20"/>
        <v>0.97735087529728371</v>
      </c>
      <c r="R68" s="230">
        <f t="shared" si="20"/>
        <v>0.90689626301952331</v>
      </c>
      <c r="S68" s="230">
        <f t="shared" si="20"/>
        <v>0.67703271989583103</v>
      </c>
      <c r="T68" s="230">
        <f t="shared" si="20"/>
        <v>0.60871164557720459</v>
      </c>
      <c r="U68" s="230">
        <f t="shared" si="20"/>
        <v>0.67010286805871422</v>
      </c>
      <c r="V68" s="230">
        <f t="shared" si="20"/>
        <v>0.43382679153449433</v>
      </c>
      <c r="W68" s="230">
        <f t="shared" si="20"/>
        <v>0.36311412388030423</v>
      </c>
      <c r="X68" s="230">
        <f t="shared" si="20"/>
        <v>0.34291037370498634</v>
      </c>
      <c r="Y68" s="235">
        <f t="shared" si="20"/>
        <v>0.61671835698075839</v>
      </c>
      <c r="Z68" s="235">
        <f t="shared" si="19"/>
        <v>0.45828712115913472</v>
      </c>
      <c r="AA68" s="235">
        <f t="shared" si="19"/>
        <v>0.34104979512033473</v>
      </c>
      <c r="AB68" s="235">
        <f t="shared" si="19"/>
        <v>0.16133372674718569</v>
      </c>
      <c r="AC68" s="235">
        <f t="shared" si="19"/>
        <v>0.11740861112820254</v>
      </c>
      <c r="AD68" s="240">
        <f t="shared" si="19"/>
        <v>0.28429210925095943</v>
      </c>
      <c r="AE68" s="240">
        <f t="shared" si="19"/>
        <v>0.61390088334796011</v>
      </c>
      <c r="AF68" s="240">
        <f t="shared" si="19"/>
        <v>0.78025338272439893</v>
      </c>
      <c r="AG68" s="240">
        <f t="shared" si="19"/>
        <v>0.51426801604409866</v>
      </c>
      <c r="AH68" s="240">
        <f t="shared" si="19"/>
        <v>1.8469340977025348E-3</v>
      </c>
    </row>
    <row r="69" spans="2:34">
      <c r="B69" s="218">
        <v>480</v>
      </c>
      <c r="C69" s="220" t="s">
        <v>16</v>
      </c>
      <c r="D69" s="224">
        <f t="shared" si="21"/>
        <v>1.0000000000000002</v>
      </c>
      <c r="E69" s="190">
        <f t="shared" si="21"/>
        <v>0.99999999999821454</v>
      </c>
      <c r="F69" s="190">
        <f t="shared" si="21"/>
        <v>0.99999999986602595</v>
      </c>
      <c r="G69" s="190">
        <f t="shared" si="21"/>
        <v>0.99999999999928013</v>
      </c>
      <c r="H69" s="190">
        <f t="shared" si="21"/>
        <v>0.99999999067209167</v>
      </c>
      <c r="I69" s="190">
        <f t="shared" si="21"/>
        <v>0.99999999997406663</v>
      </c>
      <c r="J69" s="190">
        <f t="shared" si="21"/>
        <v>0.99999956231230736</v>
      </c>
      <c r="K69" s="190">
        <f t="shared" si="21"/>
        <v>0.99999999999989508</v>
      </c>
      <c r="L69" s="190">
        <f t="shared" si="21"/>
        <v>0.99999999998437616</v>
      </c>
      <c r="M69" s="190">
        <f t="shared" si="21"/>
        <v>0.99999999991332955</v>
      </c>
      <c r="N69" s="190">
        <f t="shared" si="21"/>
        <v>0.93745119556255674</v>
      </c>
      <c r="O69" s="190">
        <f t="shared" si="21"/>
        <v>0.99999973501063322</v>
      </c>
      <c r="P69" s="190">
        <f t="shared" si="21"/>
        <v>0.99999999998437616</v>
      </c>
      <c r="Q69" s="230">
        <f t="shared" si="20"/>
        <v>0.97993915295477774</v>
      </c>
      <c r="R69" s="230">
        <f t="shared" si="20"/>
        <v>0.91392147980131078</v>
      </c>
      <c r="S69" s="230">
        <f t="shared" si="20"/>
        <v>0.68884680763473072</v>
      </c>
      <c r="T69" s="230">
        <f t="shared" si="20"/>
        <v>0.62011763392283992</v>
      </c>
      <c r="U69" s="230">
        <f t="shared" si="20"/>
        <v>0.68152827510601066</v>
      </c>
      <c r="V69" s="230">
        <f t="shared" si="20"/>
        <v>0.44335062926216251</v>
      </c>
      <c r="W69" s="230">
        <f t="shared" si="20"/>
        <v>0.37216563243891138</v>
      </c>
      <c r="X69" s="230">
        <f t="shared" si="20"/>
        <v>0.35163646995270864</v>
      </c>
      <c r="Y69" s="235">
        <f t="shared" si="20"/>
        <v>0.62722431194718165</v>
      </c>
      <c r="Z69" s="235">
        <f t="shared" si="19"/>
        <v>0.4682176299353441</v>
      </c>
      <c r="AA69" s="235">
        <f t="shared" si="19"/>
        <v>0.3494661552340767</v>
      </c>
      <c r="AB69" s="235">
        <f t="shared" si="19"/>
        <v>0.16636146480012229</v>
      </c>
      <c r="AC69" s="235">
        <f t="shared" si="19"/>
        <v>0.12116977331484362</v>
      </c>
      <c r="AD69" s="240">
        <f t="shared" si="19"/>
        <v>0.29295251336350492</v>
      </c>
      <c r="AE69" s="240">
        <f t="shared" si="19"/>
        <v>0.62581560752891563</v>
      </c>
      <c r="AF69" s="240">
        <f t="shared" si="19"/>
        <v>0.7902901195988723</v>
      </c>
      <c r="AG69" s="240">
        <f t="shared" si="19"/>
        <v>0.52694998633051282</v>
      </c>
      <c r="AH69" s="240">
        <f t="shared" si="19"/>
        <v>2.0503410855394755E-3</v>
      </c>
    </row>
    <row r="70" spans="2:34">
      <c r="B70" s="218">
        <v>490</v>
      </c>
      <c r="C70" s="220" t="s">
        <v>16</v>
      </c>
      <c r="D70" s="224">
        <f t="shared" si="21"/>
        <v>1.0000000000000002</v>
      </c>
      <c r="E70" s="190">
        <f t="shared" si="21"/>
        <v>0.99999999999927991</v>
      </c>
      <c r="F70" s="190">
        <f t="shared" si="21"/>
        <v>0.99999999993685762</v>
      </c>
      <c r="G70" s="190">
        <f t="shared" si="21"/>
        <v>0.99999999999973066</v>
      </c>
      <c r="H70" s="190">
        <f t="shared" si="21"/>
        <v>0.99999999499911374</v>
      </c>
      <c r="I70" s="190">
        <f t="shared" si="21"/>
        <v>0.9999999999887379</v>
      </c>
      <c r="J70" s="190">
        <f t="shared" si="21"/>
        <v>0.99999973149947041</v>
      </c>
      <c r="K70" s="190">
        <f t="shared" si="21"/>
        <v>0.99999999999996292</v>
      </c>
      <c r="L70" s="190">
        <f t="shared" si="21"/>
        <v>0.99999999999331013</v>
      </c>
      <c r="M70" s="190">
        <f t="shared" si="21"/>
        <v>0.99999999996238143</v>
      </c>
      <c r="N70" s="190">
        <f t="shared" si="21"/>
        <v>0.94120782573941586</v>
      </c>
      <c r="O70" s="190">
        <f t="shared" si="21"/>
        <v>0.9999998369354548</v>
      </c>
      <c r="P70" s="190">
        <f t="shared" si="21"/>
        <v>0.99999999999331013</v>
      </c>
      <c r="Q70" s="230">
        <f t="shared" si="20"/>
        <v>0.9822360569069849</v>
      </c>
      <c r="R70" s="230">
        <f t="shared" si="20"/>
        <v>0.92043155635915408</v>
      </c>
      <c r="S70" s="230">
        <f t="shared" si="20"/>
        <v>0.70025018546156015</v>
      </c>
      <c r="T70" s="230">
        <f t="shared" si="20"/>
        <v>0.6312005002212977</v>
      </c>
      <c r="U70" s="230">
        <f t="shared" si="20"/>
        <v>0.69257110584060466</v>
      </c>
      <c r="V70" s="230">
        <f t="shared" si="20"/>
        <v>0.4527038825770951</v>
      </c>
      <c r="W70" s="230">
        <f t="shared" si="20"/>
        <v>0.38108617968242769</v>
      </c>
      <c r="X70" s="230">
        <f t="shared" si="20"/>
        <v>0.36024380568534248</v>
      </c>
      <c r="Y70" s="235">
        <f t="shared" si="20"/>
        <v>0.63743582900857199</v>
      </c>
      <c r="Z70" s="235">
        <f t="shared" si="19"/>
        <v>0.47795920133262937</v>
      </c>
      <c r="AA70" s="235">
        <f t="shared" si="19"/>
        <v>0.35776585241779307</v>
      </c>
      <c r="AB70" s="235">
        <f t="shared" si="19"/>
        <v>0.17135605800146392</v>
      </c>
      <c r="AC70" s="235">
        <f t="shared" si="19"/>
        <v>0.12490893485479843</v>
      </c>
      <c r="AD70" s="240">
        <f t="shared" si="19"/>
        <v>0.30153072964386063</v>
      </c>
      <c r="AE70" s="240">
        <f t="shared" si="19"/>
        <v>0.63738229947208558</v>
      </c>
      <c r="AF70" s="240">
        <f t="shared" si="19"/>
        <v>0.79987789539887344</v>
      </c>
      <c r="AG70" s="240">
        <f t="shared" si="19"/>
        <v>0.53934698906041956</v>
      </c>
      <c r="AH70" s="240">
        <f t="shared" si="19"/>
        <v>2.2668601639339037E-3</v>
      </c>
    </row>
    <row r="71" spans="2:34">
      <c r="B71" s="218">
        <v>500</v>
      </c>
      <c r="C71" s="220" t="s">
        <v>16</v>
      </c>
      <c r="D71" s="224">
        <f t="shared" si="21"/>
        <v>1.0000000000000002</v>
      </c>
      <c r="E71" s="190">
        <f t="shared" si="21"/>
        <v>0.99999999999971012</v>
      </c>
      <c r="F71" s="190">
        <f t="shared" si="21"/>
        <v>0.99999999997029609</v>
      </c>
      <c r="G71" s="190">
        <f t="shared" si="21"/>
        <v>0.99999999999989952</v>
      </c>
      <c r="H71" s="190">
        <f t="shared" si="21"/>
        <v>0.99999999732346989</v>
      </c>
      <c r="I71" s="190">
        <f t="shared" si="21"/>
        <v>0.9999999999951209</v>
      </c>
      <c r="J71" s="190">
        <f t="shared" si="21"/>
        <v>0.99999983550146854</v>
      </c>
      <c r="K71" s="190">
        <f t="shared" si="21"/>
        <v>0.9999999999999869</v>
      </c>
      <c r="L71" s="190">
        <f t="shared" si="21"/>
        <v>0.99999999999714217</v>
      </c>
      <c r="M71" s="190">
        <f t="shared" si="21"/>
        <v>0.99999999998371925</v>
      </c>
      <c r="N71" s="190">
        <f t="shared" si="21"/>
        <v>0.94473255136538237</v>
      </c>
      <c r="O71" s="190">
        <f t="shared" si="21"/>
        <v>0.99999989976336445</v>
      </c>
      <c r="P71" s="190">
        <f t="shared" si="21"/>
        <v>0.99999999999714217</v>
      </c>
      <c r="Q71" s="230">
        <f t="shared" si="20"/>
        <v>0.98427360628523153</v>
      </c>
      <c r="R71" s="230">
        <f t="shared" si="20"/>
        <v>0.92646211028973258</v>
      </c>
      <c r="S71" s="230">
        <f t="shared" si="20"/>
        <v>0.71125437298640148</v>
      </c>
      <c r="T71" s="230">
        <f t="shared" si="20"/>
        <v>0.6419675991316347</v>
      </c>
      <c r="U71" s="230">
        <f t="shared" si="20"/>
        <v>0.70324214744294344</v>
      </c>
      <c r="V71" s="230">
        <f t="shared" si="20"/>
        <v>0.46188885679668384</v>
      </c>
      <c r="W71" s="230">
        <f t="shared" si="20"/>
        <v>0.38987628698363885</v>
      </c>
      <c r="X71" s="230">
        <f t="shared" si="20"/>
        <v>0.36873263262558248</v>
      </c>
      <c r="Y71" s="235">
        <f t="shared" si="20"/>
        <v>0.64736060904712134</v>
      </c>
      <c r="Z71" s="235">
        <f t="shared" si="19"/>
        <v>0.48751450927324125</v>
      </c>
      <c r="AA71" s="235">
        <f t="shared" si="19"/>
        <v>0.36594951053040842</v>
      </c>
      <c r="AB71" s="235">
        <f t="shared" si="19"/>
        <v>0.17631638191143831</v>
      </c>
      <c r="AC71" s="235">
        <f t="shared" si="19"/>
        <v>0.12862507479264607</v>
      </c>
      <c r="AD71" s="240">
        <f t="shared" si="19"/>
        <v>0.31002462569549283</v>
      </c>
      <c r="AE71" s="240">
        <f t="shared" si="19"/>
        <v>0.64860848967463203</v>
      </c>
      <c r="AF71" s="240">
        <f t="shared" si="19"/>
        <v>0.80903526579835328</v>
      </c>
      <c r="AG71" s="240">
        <f t="shared" si="19"/>
        <v>0.5514606476308781</v>
      </c>
      <c r="AH71" s="240">
        <f t="shared" si="19"/>
        <v>2.4966180365864066E-3</v>
      </c>
    </row>
    <row r="72" spans="2:34">
      <c r="B72" s="218">
        <v>510</v>
      </c>
      <c r="C72" s="220" t="s">
        <v>16</v>
      </c>
      <c r="D72" s="224">
        <f t="shared" si="21"/>
        <v>1.0000000000000002</v>
      </c>
      <c r="E72" s="190">
        <f t="shared" si="21"/>
        <v>0.99999999999988354</v>
      </c>
      <c r="F72" s="190">
        <f t="shared" si="21"/>
        <v>0.99999999998605094</v>
      </c>
      <c r="G72" s="190">
        <f t="shared" si="21"/>
        <v>0.9999999999999627</v>
      </c>
      <c r="H72" s="190">
        <f t="shared" si="21"/>
        <v>0.9999999985697775</v>
      </c>
      <c r="I72" s="190">
        <f t="shared" si="21"/>
        <v>0.9999999999978908</v>
      </c>
      <c r="J72" s="190">
        <f t="shared" si="21"/>
        <v>0.9999998993419057</v>
      </c>
      <c r="K72" s="190">
        <f t="shared" si="21"/>
        <v>0.99999999999999534</v>
      </c>
      <c r="L72" s="190">
        <f t="shared" si="21"/>
        <v>0.99999999999878197</v>
      </c>
      <c r="M72" s="190">
        <f t="shared" si="21"/>
        <v>0.99999999999297318</v>
      </c>
      <c r="N72" s="190">
        <f t="shared" si="21"/>
        <v>0.94804019647646254</v>
      </c>
      <c r="O72" s="190">
        <f t="shared" si="21"/>
        <v>0.99999993844584656</v>
      </c>
      <c r="P72" s="190">
        <f t="shared" si="21"/>
        <v>0.99999999999878197</v>
      </c>
      <c r="Q72" s="230">
        <f t="shared" si="20"/>
        <v>0.98608043907371634</v>
      </c>
      <c r="R72" s="230">
        <f t="shared" si="20"/>
        <v>0.93204663110901753</v>
      </c>
      <c r="S72" s="230">
        <f t="shared" si="20"/>
        <v>0.72187092043288992</v>
      </c>
      <c r="T72" s="230">
        <f t="shared" si="20"/>
        <v>0.65242636137889343</v>
      </c>
      <c r="U72" s="230">
        <f t="shared" si="20"/>
        <v>0.71355215314618248</v>
      </c>
      <c r="V72" s="230">
        <f t="shared" si="20"/>
        <v>0.4709079641027345</v>
      </c>
      <c r="W72" s="230">
        <f t="shared" si="20"/>
        <v>0.39853666752266037</v>
      </c>
      <c r="X72" s="230">
        <f t="shared" si="20"/>
        <v>0.3771033958858282</v>
      </c>
      <c r="Y72" s="235">
        <f t="shared" si="20"/>
        <v>0.65700627005228429</v>
      </c>
      <c r="Z72" s="235">
        <f t="shared" si="19"/>
        <v>0.49688634446882812</v>
      </c>
      <c r="AA72" s="235">
        <f t="shared" si="19"/>
        <v>0.37401790484400099</v>
      </c>
      <c r="AB72" s="235">
        <f t="shared" si="19"/>
        <v>0.181241466609464</v>
      </c>
      <c r="AC72" s="235">
        <f t="shared" si="19"/>
        <v>0.13231738020548056</v>
      </c>
      <c r="AD72" s="240">
        <f t="shared" si="19"/>
        <v>0.31843239783392274</v>
      </c>
      <c r="AE72" s="240">
        <f t="shared" si="19"/>
        <v>0.65950187678241412</v>
      </c>
      <c r="AF72" s="240">
        <f t="shared" si="19"/>
        <v>0.81778023647418296</v>
      </c>
      <c r="AG72" s="240">
        <f t="shared" si="19"/>
        <v>0.56329314189668667</v>
      </c>
      <c r="AH72" s="240">
        <f t="shared" si="19"/>
        <v>2.7397121487494069E-3</v>
      </c>
    </row>
    <row r="73" spans="2:34">
      <c r="B73" s="218">
        <v>520</v>
      </c>
      <c r="C73" s="220" t="s">
        <v>16</v>
      </c>
      <c r="D73" s="224">
        <f t="shared" si="21"/>
        <v>1.0000000000000002</v>
      </c>
      <c r="E73" s="190">
        <f t="shared" si="21"/>
        <v>0.99999999999995337</v>
      </c>
      <c r="F73" s="190">
        <f t="shared" si="21"/>
        <v>0.99999999999346023</v>
      </c>
      <c r="G73" s="190">
        <f t="shared" si="21"/>
        <v>0.99999999999998612</v>
      </c>
      <c r="H73" s="190">
        <f t="shared" si="21"/>
        <v>0.9999999992368992</v>
      </c>
      <c r="I73" s="190">
        <f t="shared" si="21"/>
        <v>0.99999999999909006</v>
      </c>
      <c r="J73" s="190">
        <f t="shared" si="21"/>
        <v>0.99999993847716317</v>
      </c>
      <c r="K73" s="190">
        <f t="shared" si="21"/>
        <v>0.99999999999999845</v>
      </c>
      <c r="L73" s="190">
        <f t="shared" si="21"/>
        <v>0.99999999999948208</v>
      </c>
      <c r="M73" s="190">
        <f t="shared" si="21"/>
        <v>0.99999999999697486</v>
      </c>
      <c r="N73" s="190">
        <f t="shared" si="21"/>
        <v>0.95114459886789027</v>
      </c>
      <c r="O73" s="190">
        <f t="shared" si="21"/>
        <v>0.99999996223598686</v>
      </c>
      <c r="P73" s="190">
        <f t="shared" si="21"/>
        <v>0.99999999999948208</v>
      </c>
      <c r="Q73" s="230">
        <f t="shared" si="20"/>
        <v>0.9876821488432932</v>
      </c>
      <c r="R73" s="230">
        <f t="shared" si="20"/>
        <v>0.93721651014929674</v>
      </c>
      <c r="S73" s="230">
        <f t="shared" si="20"/>
        <v>0.73211134533501132</v>
      </c>
      <c r="T73" s="230">
        <f t="shared" si="20"/>
        <v>0.66258425662512566</v>
      </c>
      <c r="U73" s="230">
        <f t="shared" si="20"/>
        <v>0.72351180306581697</v>
      </c>
      <c r="V73" s="230">
        <f t="shared" si="20"/>
        <v>0.47976370174530558</v>
      </c>
      <c r="W73" s="230">
        <f t="shared" si="20"/>
        <v>0.40706820040263031</v>
      </c>
      <c r="X73" s="230">
        <f t="shared" si="20"/>
        <v>0.38535670633244046</v>
      </c>
      <c r="Y73" s="235">
        <f t="shared" si="20"/>
        <v>0.66638033131071195</v>
      </c>
      <c r="Z73" s="235">
        <f t="shared" si="19"/>
        <v>0.50607759012174092</v>
      </c>
      <c r="AA73" s="235">
        <f t="shared" si="19"/>
        <v>0.38197194261587852</v>
      </c>
      <c r="AB73" s="235">
        <f t="shared" si="19"/>
        <v>0.1861304867263012</v>
      </c>
      <c r="AC73" s="235">
        <f t="shared" si="19"/>
        <v>0.13598515199912897</v>
      </c>
      <c r="AD73" s="240">
        <f t="shared" si="19"/>
        <v>0.32675254063274201</v>
      </c>
      <c r="AE73" s="240">
        <f t="shared" si="19"/>
        <v>0.67007027804349839</v>
      </c>
      <c r="AF73" s="240">
        <f t="shared" si="19"/>
        <v>0.82613024887380526</v>
      </c>
      <c r="AG73" s="240">
        <f t="shared" si="19"/>
        <v>0.57484713421815592</v>
      </c>
      <c r="AH73" s="240">
        <f t="shared" si="19"/>
        <v>2.9962121014984744E-3</v>
      </c>
    </row>
    <row r="74" spans="2:34">
      <c r="B74" s="218">
        <v>530</v>
      </c>
      <c r="C74" s="220" t="s">
        <v>16</v>
      </c>
      <c r="D74" s="224">
        <f t="shared" si="21"/>
        <v>1.0000000000000002</v>
      </c>
      <c r="E74" s="190">
        <f t="shared" si="21"/>
        <v>0.99999999999998124</v>
      </c>
      <c r="F74" s="190">
        <f t="shared" si="21"/>
        <v>0.99999999999693878</v>
      </c>
      <c r="G74" s="190">
        <f t="shared" si="21"/>
        <v>0.99999999999999478</v>
      </c>
      <c r="H74" s="190">
        <f t="shared" si="21"/>
        <v>0.99999999959342123</v>
      </c>
      <c r="I74" s="190">
        <f t="shared" si="21"/>
        <v>0.9999999999996082</v>
      </c>
      <c r="J74" s="190">
        <f t="shared" si="21"/>
        <v>0.99999996243755807</v>
      </c>
      <c r="K74" s="190">
        <f t="shared" si="21"/>
        <v>0.99999999999999944</v>
      </c>
      <c r="L74" s="190">
        <f t="shared" si="21"/>
        <v>0.99999999999978006</v>
      </c>
      <c r="M74" s="190">
        <f t="shared" si="21"/>
        <v>0.99999999999870082</v>
      </c>
      <c r="N74" s="190">
        <f t="shared" si="21"/>
        <v>0.95405869462967618</v>
      </c>
      <c r="O74" s="190">
        <f t="shared" si="21"/>
        <v>0.99999997685203501</v>
      </c>
      <c r="P74" s="190">
        <f t="shared" si="21"/>
        <v>0.99999999999978006</v>
      </c>
      <c r="Q74" s="230">
        <f t="shared" si="20"/>
        <v>0.98910158945140281</v>
      </c>
      <c r="R74" s="230">
        <f t="shared" si="20"/>
        <v>0.94200119349685973</v>
      </c>
      <c r="S74" s="230">
        <f t="shared" si="20"/>
        <v>0.74198709555590914</v>
      </c>
      <c r="T74" s="230">
        <f t="shared" si="20"/>
        <v>0.67244875922707037</v>
      </c>
      <c r="U74" s="230">
        <f t="shared" si="20"/>
        <v>0.7331316602307214</v>
      </c>
      <c r="V74" s="230">
        <f t="shared" si="20"/>
        <v>0.48845863314304855</v>
      </c>
      <c r="W74" s="230">
        <f t="shared" si="20"/>
        <v>0.41547190777041898</v>
      </c>
      <c r="X74" s="230">
        <f t="shared" si="20"/>
        <v>0.39349331937613108</v>
      </c>
      <c r="Y74" s="235">
        <f t="shared" si="20"/>
        <v>0.67549019645451991</v>
      </c>
      <c r="Z74" s="235">
        <f t="shared" si="19"/>
        <v>0.51509120084308058</v>
      </c>
      <c r="AA74" s="235">
        <f t="shared" si="19"/>
        <v>0.38981264239969543</v>
      </c>
      <c r="AB74" s="235">
        <f t="shared" si="19"/>
        <v>0.19098274712847726</v>
      </c>
      <c r="AC74" s="235">
        <f t="shared" si="19"/>
        <v>0.13962771351183023</v>
      </c>
      <c r="AD74" s="240">
        <f t="shared" si="19"/>
        <v>0.33498381780252995</v>
      </c>
      <c r="AE74" s="240">
        <f t="shared" si="19"/>
        <v>0.6803215822537324</v>
      </c>
      <c r="AF74" s="240">
        <f t="shared" si="19"/>
        <v>0.83410216952343053</v>
      </c>
      <c r="AG74" s="240">
        <f t="shared" si="19"/>
        <v>0.58612570305497225</v>
      </c>
      <c r="AH74" s="240">
        <f t="shared" si="19"/>
        <v>3.2661608752230786E-3</v>
      </c>
    </row>
    <row r="75" spans="2:34">
      <c r="B75" s="218">
        <v>540</v>
      </c>
      <c r="C75" s="220" t="s">
        <v>16</v>
      </c>
      <c r="D75" s="224">
        <f t="shared" si="21"/>
        <v>1.0000000000000002</v>
      </c>
      <c r="E75" s="190">
        <f t="shared" si="21"/>
        <v>0.99999999999999256</v>
      </c>
      <c r="F75" s="190">
        <f t="shared" si="21"/>
        <v>0.99999999999856914</v>
      </c>
      <c r="G75" s="190">
        <f t="shared" si="21"/>
        <v>0.99999999999999811</v>
      </c>
      <c r="H75" s="190">
        <f t="shared" si="21"/>
        <v>0.99999999978366494</v>
      </c>
      <c r="I75" s="190">
        <f t="shared" si="21"/>
        <v>0.99999999999983169</v>
      </c>
      <c r="J75" s="190">
        <f t="shared" si="21"/>
        <v>0.99999997708985544</v>
      </c>
      <c r="K75" s="190">
        <f t="shared" si="21"/>
        <v>0.99999999999999978</v>
      </c>
      <c r="L75" s="190">
        <f t="shared" si="21"/>
        <v>0.99999999999990674</v>
      </c>
      <c r="M75" s="190">
        <f t="shared" si="21"/>
        <v>0.99999999999944345</v>
      </c>
      <c r="N75" s="190">
        <f t="shared" si="21"/>
        <v>0.95679453865270847</v>
      </c>
      <c r="O75" s="190">
        <f t="shared" si="21"/>
        <v>0.99999998582302363</v>
      </c>
      <c r="P75" s="190">
        <f t="shared" si="21"/>
        <v>0.99999999999990674</v>
      </c>
      <c r="Q75" s="230">
        <f t="shared" si="20"/>
        <v>0.9903591427731876</v>
      </c>
      <c r="R75" s="230">
        <f t="shared" si="20"/>
        <v>0.94642823472217763</v>
      </c>
      <c r="S75" s="230">
        <f t="shared" si="20"/>
        <v>0.7515095042329164</v>
      </c>
      <c r="T75" s="230">
        <f t="shared" si="20"/>
        <v>0.68202732015213852</v>
      </c>
      <c r="U75" s="230">
        <f t="shared" si="20"/>
        <v>0.74242215279747814</v>
      </c>
      <c r="V75" s="230">
        <f t="shared" si="20"/>
        <v>0.49699537150456685</v>
      </c>
      <c r="W75" s="230">
        <f t="shared" si="20"/>
        <v>0.42374893458931223</v>
      </c>
      <c r="X75" s="230">
        <f t="shared" si="20"/>
        <v>0.40151411541419396</v>
      </c>
      <c r="Y75" s="235">
        <f t="shared" si="20"/>
        <v>0.68434314153434472</v>
      </c>
      <c r="Z75" s="235">
        <f t="shared" si="19"/>
        <v>0.5239301843819093</v>
      </c>
      <c r="AA75" s="235">
        <f t="shared" si="19"/>
        <v>0.39754111784137774</v>
      </c>
      <c r="AB75" s="235">
        <f t="shared" si="19"/>
        <v>0.19579766998594264</v>
      </c>
      <c r="AC75" s="235">
        <f t="shared" si="19"/>
        <v>0.14324459708497617</v>
      </c>
      <c r="AD75" s="240">
        <f t="shared" si="19"/>
        <v>0.34312523580499843</v>
      </c>
      <c r="AE75" s="240">
        <f t="shared" si="19"/>
        <v>0.69026371105749129</v>
      </c>
      <c r="AF75" s="240">
        <f t="shared" si="19"/>
        <v>0.84171214343224521</v>
      </c>
      <c r="AG75" s="240">
        <f t="shared" si="19"/>
        <v>0.5971322841286606</v>
      </c>
      <c r="AH75" s="240">
        <f t="shared" si="19"/>
        <v>3.5495772188963155E-3</v>
      </c>
    </row>
    <row r="76" spans="2:34">
      <c r="B76" s="218">
        <v>550</v>
      </c>
      <c r="C76" s="220" t="s">
        <v>16</v>
      </c>
      <c r="D76" s="224">
        <f t="shared" si="21"/>
        <v>1.0000000000000002</v>
      </c>
      <c r="E76" s="190">
        <f t="shared" si="21"/>
        <v>0.999999999999997</v>
      </c>
      <c r="F76" s="190">
        <f t="shared" si="21"/>
        <v>0.99999999999933231</v>
      </c>
      <c r="G76" s="190">
        <f t="shared" si="21"/>
        <v>0.99999999999999933</v>
      </c>
      <c r="H76" s="190">
        <f t="shared" si="21"/>
        <v>0.99999999988503652</v>
      </c>
      <c r="I76" s="190">
        <f t="shared" si="21"/>
        <v>0.99999999999992784</v>
      </c>
      <c r="J76" s="190">
        <f t="shared" si="21"/>
        <v>0.99999998604007156</v>
      </c>
      <c r="K76" s="190">
        <f t="shared" si="21"/>
        <v>0.99999999999999989</v>
      </c>
      <c r="L76" s="190">
        <f t="shared" si="21"/>
        <v>0.99999999999996059</v>
      </c>
      <c r="M76" s="190">
        <f t="shared" si="21"/>
        <v>0.99999999999976197</v>
      </c>
      <c r="N76" s="190">
        <f t="shared" si="21"/>
        <v>0.95936339169780271</v>
      </c>
      <c r="O76" s="190">
        <f t="shared" si="21"/>
        <v>0.99999999132416773</v>
      </c>
      <c r="P76" s="190">
        <f t="shared" si="21"/>
        <v>0.99999999999996059</v>
      </c>
      <c r="Q76" s="230">
        <f t="shared" si="20"/>
        <v>0.99147297710877313</v>
      </c>
      <c r="R76" s="230">
        <f t="shared" si="20"/>
        <v>0.95052335819632805</v>
      </c>
      <c r="S76" s="230">
        <f t="shared" si="20"/>
        <v>0.76068975817119633</v>
      </c>
      <c r="T76" s="230">
        <f t="shared" si="20"/>
        <v>0.69132734297075271</v>
      </c>
      <c r="U76" s="230">
        <f t="shared" si="20"/>
        <v>0.7513935434650536</v>
      </c>
      <c r="V76" s="230">
        <f t="shared" si="20"/>
        <v>0.5053765656481134</v>
      </c>
      <c r="W76" s="230">
        <f t="shared" si="20"/>
        <v>0.4319005308074525</v>
      </c>
      <c r="X76" s="230">
        <f t="shared" si="20"/>
        <v>0.40942008250555395</v>
      </c>
      <c r="Y76" s="235">
        <f t="shared" si="20"/>
        <v>0.69294630526517409</v>
      </c>
      <c r="Z76" s="235">
        <f t="shared" si="19"/>
        <v>0.53259758579652938</v>
      </c>
      <c r="AA76" s="235">
        <f t="shared" si="19"/>
        <v>0.4051585629322203</v>
      </c>
      <c r="AB76" s="235">
        <f t="shared" si="19"/>
        <v>0.20057478308711527</v>
      </c>
      <c r="AC76" s="235">
        <f t="shared" si="19"/>
        <v>0.14683529634915471</v>
      </c>
      <c r="AD76" s="240">
        <f t="shared" si="19"/>
        <v>0.3511760199433942</v>
      </c>
      <c r="AE76" s="240">
        <f t="shared" si="19"/>
        <v>0.69990458539953326</v>
      </c>
      <c r="AF76" s="240">
        <f t="shared" si="19"/>
        <v>0.84897619254465706</v>
      </c>
      <c r="AG76" s="240">
        <f t="shared" si="19"/>
        <v>0.60787061755120275</v>
      </c>
      <c r="AH76" s="240">
        <f t="shared" si="19"/>
        <v>3.8464558813297019E-3</v>
      </c>
    </row>
    <row r="77" spans="2:34">
      <c r="B77" s="218">
        <v>560</v>
      </c>
      <c r="C77" s="220" t="s">
        <v>16</v>
      </c>
      <c r="D77" s="224">
        <f t="shared" si="21"/>
        <v>1.0000000000000002</v>
      </c>
      <c r="E77" s="190">
        <f t="shared" si="21"/>
        <v>0.99999999999999889</v>
      </c>
      <c r="F77" s="190">
        <f t="shared" si="21"/>
        <v>0.9999999999996888</v>
      </c>
      <c r="G77" s="190">
        <f t="shared" si="21"/>
        <v>0.99999999999999978</v>
      </c>
      <c r="H77" s="190">
        <f t="shared" si="21"/>
        <v>0.99999999993897959</v>
      </c>
      <c r="I77" s="190">
        <f t="shared" si="21"/>
        <v>0.99999999999996914</v>
      </c>
      <c r="J77" s="190">
        <f t="shared" si="21"/>
        <v>0.99999999150148722</v>
      </c>
      <c r="K77" s="190">
        <f t="shared" si="21"/>
        <v>0.99999999999999989</v>
      </c>
      <c r="L77" s="190">
        <f t="shared" si="21"/>
        <v>0.99999999999998335</v>
      </c>
      <c r="M77" s="190">
        <f t="shared" si="21"/>
        <v>0.99999999999989864</v>
      </c>
      <c r="N77" s="190">
        <f t="shared" si="21"/>
        <v>0.96177578853679202</v>
      </c>
      <c r="O77" s="190">
        <f t="shared" si="21"/>
        <v>0.99999999469464351</v>
      </c>
      <c r="P77" s="190">
        <f t="shared" si="21"/>
        <v>0.99999999999998335</v>
      </c>
      <c r="Q77" s="230">
        <f t="shared" si="21"/>
        <v>0.99245927435901893</v>
      </c>
      <c r="R77" s="230">
        <f t="shared" si="21"/>
        <v>0.95431061512878679</v>
      </c>
      <c r="S77" s="230">
        <f t="shared" si="21"/>
        <v>0.76953887061927584</v>
      </c>
      <c r="T77" s="230">
        <f t="shared" ref="T77:AI81" si="22">IF((T$2-(SQRT((T$9/T$15)^2+4*T$16*T$14))*$B77) &lt; 0, 0.5*EXP(((T$9/T$15)*T$2)/(2*T$14))*(EXP(-(T$2*(SQRT((T$9/T$15)^2+4*T$16*T$14)))/(2*T$14))*(2-ERFC(-(T$2-(SQRT((T$9/T$15)^2+4*T$16*T$14))*$B77)/(2*SQRT(T$14*$B77))))),0.5*EXP(((T$9/T$15)*T$2)/(2*T$14))*(EXP(-(T$2*(SQRT((T$9/T$15)^2+4*T$16*T$14)))/(2*T$14))*ERFC((T$2-(SQRT((T$9/T$15)^2+4*T$16*T$14))*$B77)/(2*SQRT(T$14*$B77)))))</f>
        <v>0.70035616358022668</v>
      </c>
      <c r="U77" s="230">
        <f t="shared" si="22"/>
        <v>0.76005591137059114</v>
      </c>
      <c r="V77" s="230">
        <f t="shared" si="22"/>
        <v>0.51360488773649149</v>
      </c>
      <c r="W77" s="230">
        <f t="shared" si="22"/>
        <v>0.43992803529273466</v>
      </c>
      <c r="X77" s="230">
        <f t="shared" si="22"/>
        <v>0.41721230102120466</v>
      </c>
      <c r="Y77" s="235">
        <f t="shared" si="22"/>
        <v>0.70130668143457153</v>
      </c>
      <c r="Z77" s="235">
        <f t="shared" si="22"/>
        <v>0.54109647377218728</v>
      </c>
      <c r="AA77" s="235">
        <f t="shared" si="22"/>
        <v>0.41266623902140681</v>
      </c>
      <c r="AB77" s="235">
        <f t="shared" si="22"/>
        <v>0.20531370927878378</v>
      </c>
      <c r="AC77" s="235">
        <f t="shared" si="22"/>
        <v>0.15039947883625759</v>
      </c>
      <c r="AD77" s="240">
        <f t="shared" si="22"/>
        <v>0.35913559317895261</v>
      </c>
      <c r="AE77" s="240">
        <f t="shared" si="22"/>
        <v>0.70925209680450541</v>
      </c>
      <c r="AF77" s="240">
        <f t="shared" si="22"/>
        <v>0.85590926412823409</v>
      </c>
      <c r="AG77" s="240">
        <f t="shared" si="19"/>
        <v>0.61834470081712634</v>
      </c>
      <c r="AH77" s="240">
        <f t="shared" si="19"/>
        <v>4.1567699072283526E-3</v>
      </c>
    </row>
    <row r="78" spans="2:34">
      <c r="B78" s="218">
        <v>570</v>
      </c>
      <c r="C78" s="220" t="s">
        <v>16</v>
      </c>
      <c r="D78" s="224">
        <f t="shared" si="21"/>
        <v>1.0000000000000002</v>
      </c>
      <c r="E78" s="190">
        <f t="shared" si="21"/>
        <v>0.99999999999999956</v>
      </c>
      <c r="F78" s="190">
        <f t="shared" si="21"/>
        <v>0.99999999999985512</v>
      </c>
      <c r="G78" s="190">
        <f t="shared" si="21"/>
        <v>0.99999999999999978</v>
      </c>
      <c r="H78" s="190">
        <f t="shared" si="21"/>
        <v>0.9999999999676481</v>
      </c>
      <c r="I78" s="190">
        <f t="shared" si="21"/>
        <v>0.99999999999998679</v>
      </c>
      <c r="J78" s="190">
        <f t="shared" si="21"/>
        <v>0.99999999483073854</v>
      </c>
      <c r="K78" s="190">
        <f t="shared" si="21"/>
        <v>0.99999999999999989</v>
      </c>
      <c r="L78" s="190">
        <f t="shared" si="21"/>
        <v>0.99999999999999301</v>
      </c>
      <c r="M78" s="190">
        <f t="shared" si="21"/>
        <v>0.99999999999995681</v>
      </c>
      <c r="N78" s="190">
        <f t="shared" si="21"/>
        <v>0.96404155512633394</v>
      </c>
      <c r="O78" s="190">
        <f t="shared" si="21"/>
        <v>0.99999999675801021</v>
      </c>
      <c r="P78" s="190">
        <f t="shared" si="21"/>
        <v>0.99999999999999301</v>
      </c>
      <c r="Q78" s="230">
        <f t="shared" si="21"/>
        <v>0.99333243709719909</v>
      </c>
      <c r="R78" s="230">
        <f t="shared" si="21"/>
        <v>0.95781240696634806</v>
      </c>
      <c r="S78" s="230">
        <f t="shared" si="21"/>
        <v>0.7780676589334643</v>
      </c>
      <c r="T78" s="230">
        <f t="shared" si="22"/>
        <v>0.70912103317168207</v>
      </c>
      <c r="U78" s="230">
        <f t="shared" si="22"/>
        <v>0.76841913633642778</v>
      </c>
      <c r="V78" s="230">
        <f t="shared" si="22"/>
        <v>0.52168302268719224</v>
      </c>
      <c r="W78" s="230">
        <f t="shared" si="22"/>
        <v>0.44783286230290731</v>
      </c>
      <c r="X78" s="230">
        <f t="shared" si="22"/>
        <v>0.42489193004367776</v>
      </c>
      <c r="Y78" s="235">
        <f t="shared" si="22"/>
        <v>0.70943111315055973</v>
      </c>
      <c r="Z78" s="235">
        <f t="shared" si="22"/>
        <v>0.54942992879948782</v>
      </c>
      <c r="AA78" s="235">
        <f t="shared" si="22"/>
        <v>0.42006546337915551</v>
      </c>
      <c r="AB78" s="235">
        <f t="shared" si="22"/>
        <v>0.21001415692042813</v>
      </c>
      <c r="AC78" s="235">
        <f t="shared" si="22"/>
        <v>0.15393688144093698</v>
      </c>
      <c r="AD78" s="240">
        <f t="shared" si="22"/>
        <v>0.36700355432131032</v>
      </c>
      <c r="AE78" s="240">
        <f t="shared" si="22"/>
        <v>0.71831408488138249</v>
      </c>
      <c r="AF78" s="240">
        <f t="shared" si="22"/>
        <v>0.86252588891157589</v>
      </c>
      <c r="AG78" s="240">
        <f t="shared" si="22"/>
        <v>0.62855874688289859</v>
      </c>
      <c r="AH78" s="240">
        <f t="shared" si="22"/>
        <v>4.480471924353413E-3</v>
      </c>
    </row>
    <row r="79" spans="2:34">
      <c r="B79" s="218">
        <v>580</v>
      </c>
      <c r="C79" s="220" t="s">
        <v>16</v>
      </c>
      <c r="D79" s="224">
        <f t="shared" si="21"/>
        <v>1.0000000000000002</v>
      </c>
      <c r="E79" s="190">
        <f t="shared" si="21"/>
        <v>0.99999999999999978</v>
      </c>
      <c r="F79" s="190">
        <f t="shared" si="21"/>
        <v>0.99999999999993272</v>
      </c>
      <c r="G79" s="190">
        <f t="shared" si="21"/>
        <v>1</v>
      </c>
      <c r="H79" s="190">
        <f t="shared" si="21"/>
        <v>0.99999999998286604</v>
      </c>
      <c r="I79" s="190">
        <f t="shared" si="21"/>
        <v>0.99999999999999423</v>
      </c>
      <c r="J79" s="190">
        <f t="shared" si="21"/>
        <v>0.99999999685833518</v>
      </c>
      <c r="K79" s="190">
        <f t="shared" si="21"/>
        <v>0.99999999999999989</v>
      </c>
      <c r="L79" s="190">
        <f t="shared" si="21"/>
        <v>0.99999999999999711</v>
      </c>
      <c r="M79" s="190">
        <f t="shared" si="21"/>
        <v>0.99999999999998157</v>
      </c>
      <c r="N79" s="190">
        <f t="shared" si="21"/>
        <v>0.96616987655090347</v>
      </c>
      <c r="O79" s="190">
        <f t="shared" si="21"/>
        <v>0.99999999802021067</v>
      </c>
      <c r="P79" s="190">
        <f t="shared" si="21"/>
        <v>0.99999999999999711</v>
      </c>
      <c r="Q79" s="230">
        <f t="shared" si="21"/>
        <v>0.99410527847309493</v>
      </c>
      <c r="R79" s="230">
        <f t="shared" si="21"/>
        <v>0.96104963794133258</v>
      </c>
      <c r="S79" s="230">
        <f t="shared" si="21"/>
        <v>0.78628673095713841</v>
      </c>
      <c r="T79" s="230">
        <f t="shared" si="22"/>
        <v>0.71762910592807072</v>
      </c>
      <c r="U79" s="230">
        <f t="shared" si="22"/>
        <v>0.7764928864038293</v>
      </c>
      <c r="V79" s="230">
        <f t="shared" si="22"/>
        <v>0.52961365904026669</v>
      </c>
      <c r="W79" s="230">
        <f t="shared" si="22"/>
        <v>0.45561648873652094</v>
      </c>
      <c r="X79" s="230">
        <f t="shared" si="22"/>
        <v>0.43246019536590985</v>
      </c>
      <c r="Y79" s="235">
        <f t="shared" si="22"/>
        <v>0.71732629052852093</v>
      </c>
      <c r="Z79" s="235">
        <f t="shared" si="22"/>
        <v>0.55760103298630037</v>
      </c>
      <c r="AA79" s="235">
        <f t="shared" si="22"/>
        <v>0.42735759912754229</v>
      </c>
      <c r="AB79" s="235">
        <f t="shared" si="22"/>
        <v>0.21467591125347876</v>
      </c>
      <c r="AC79" s="235">
        <f t="shared" si="22"/>
        <v>0.15744720097887838</v>
      </c>
      <c r="AD79" s="240">
        <f t="shared" si="22"/>
        <v>0.37477966393600171</v>
      </c>
      <c r="AE79" s="240">
        <f t="shared" si="22"/>
        <v>0.72709831002753322</v>
      </c>
      <c r="AF79" s="240">
        <f t="shared" si="22"/>
        <v>0.86884012407013478</v>
      </c>
      <c r="AG79" s="240">
        <f t="shared" si="22"/>
        <v>0.63851714683278082</v>
      </c>
      <c r="AH79" s="240">
        <f t="shared" si="22"/>
        <v>4.8174955923592222E-3</v>
      </c>
    </row>
    <row r="80" spans="2:34">
      <c r="B80" s="218">
        <v>590</v>
      </c>
      <c r="C80" s="220" t="s">
        <v>16</v>
      </c>
      <c r="D80" s="224">
        <f t="shared" si="21"/>
        <v>1.0000000000000002</v>
      </c>
      <c r="E80" s="190">
        <f t="shared" si="21"/>
        <v>1</v>
      </c>
      <c r="F80" s="190">
        <f t="shared" si="21"/>
        <v>0.99999999999996891</v>
      </c>
      <c r="G80" s="190">
        <f t="shared" si="21"/>
        <v>1</v>
      </c>
      <c r="H80" s="190">
        <f t="shared" si="21"/>
        <v>0.99999999999093458</v>
      </c>
      <c r="I80" s="190">
        <f t="shared" si="21"/>
        <v>0.99999999999999756</v>
      </c>
      <c r="J80" s="190">
        <f t="shared" si="21"/>
        <v>0.99999999809210016</v>
      </c>
      <c r="K80" s="190">
        <f t="shared" si="21"/>
        <v>0.99999999999999989</v>
      </c>
      <c r="L80" s="190">
        <f t="shared" si="21"/>
        <v>0.99999999999999878</v>
      </c>
      <c r="M80" s="190">
        <f t="shared" si="21"/>
        <v>0.99999999999999223</v>
      </c>
      <c r="N80" s="190">
        <f t="shared" si="21"/>
        <v>0.9681693532302762</v>
      </c>
      <c r="O80" s="190">
        <f t="shared" si="21"/>
        <v>0.99999999879176349</v>
      </c>
      <c r="P80" s="190">
        <f t="shared" ref="P80:AE99" si="23">IF((P$2-(SQRT((P$9/P$15)^2+4*P$16*P$14))*$B80) &lt; 0, 0.5*EXP(((P$9/P$15)*P$2)/(2*P$14))*(EXP(-(P$2*(SQRT((P$9/P$15)^2+4*P$16*P$14)))/(2*P$14))*(2-ERFC(-(P$2-(SQRT((P$9/P$15)^2+4*P$16*P$14))*$B80)/(2*SQRT(P$14*$B80))))),0.5*EXP(((P$9/P$15)*P$2)/(2*P$14))*(EXP(-(P$2*(SQRT((P$9/P$15)^2+4*P$16*P$14)))/(2*P$14))*ERFC((P$2-(SQRT((P$9/P$15)^2+4*P$16*P$14))*$B80)/(2*SQRT(P$14*$B80)))))</f>
        <v>0.99999999999999878</v>
      </c>
      <c r="Q80" s="230">
        <f t="shared" si="23"/>
        <v>0.99478918798087912</v>
      </c>
      <c r="R80" s="230">
        <f t="shared" si="23"/>
        <v>0.96404175070814668</v>
      </c>
      <c r="S80" s="230">
        <f t="shared" si="23"/>
        <v>0.79420645548397484</v>
      </c>
      <c r="T80" s="230">
        <f t="shared" si="23"/>
        <v>0.72588742093846237</v>
      </c>
      <c r="U80" s="230">
        <f t="shared" si="23"/>
        <v>0.78428661214987672</v>
      </c>
      <c r="V80" s="230">
        <f t="shared" si="23"/>
        <v>0.53739948110698055</v>
      </c>
      <c r="W80" s="230">
        <f t="shared" si="23"/>
        <v>0.46328044334333185</v>
      </c>
      <c r="X80" s="230">
        <f t="shared" si="23"/>
        <v>0.43991837858359389</v>
      </c>
      <c r="Y80" s="235">
        <f t="shared" si="23"/>
        <v>0.72499874151933352</v>
      </c>
      <c r="Z80" s="235">
        <f t="shared" si="23"/>
        <v>0.56561286129428268</v>
      </c>
      <c r="AA80" s="235">
        <f t="shared" si="23"/>
        <v>0.43454404641588873</v>
      </c>
      <c r="AB80" s="235">
        <f t="shared" si="23"/>
        <v>0.21929882975551146</v>
      </c>
      <c r="AC80" s="235">
        <f t="shared" si="23"/>
        <v>0.16093015801996607</v>
      </c>
      <c r="AD80" s="240">
        <f t="shared" si="23"/>
        <v>0.38246382530703227</v>
      </c>
      <c r="AE80" s="240">
        <f t="shared" si="22"/>
        <v>0.73561244427638062</v>
      </c>
      <c r="AF80" s="240">
        <f t="shared" si="22"/>
        <v>0.87486538135665814</v>
      </c>
      <c r="AG80" s="240">
        <f t="shared" si="22"/>
        <v>0.64822443752089953</v>
      </c>
      <c r="AH80" s="240">
        <f t="shared" si="22"/>
        <v>5.1677570148454524E-3</v>
      </c>
    </row>
    <row r="81" spans="2:34">
      <c r="B81" s="221">
        <v>600</v>
      </c>
      <c r="C81" s="222" t="s">
        <v>16</v>
      </c>
      <c r="D81" s="225">
        <f t="shared" ref="D81:S100" si="24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1.0000000000000002</v>
      </c>
      <c r="E81" s="241">
        <f t="shared" si="24"/>
        <v>1</v>
      </c>
      <c r="F81" s="241">
        <f t="shared" si="24"/>
        <v>0.99999999999998557</v>
      </c>
      <c r="G81" s="241">
        <f t="shared" si="24"/>
        <v>1</v>
      </c>
      <c r="H81" s="241">
        <f t="shared" si="24"/>
        <v>0.99999999999520839</v>
      </c>
      <c r="I81" s="241">
        <f t="shared" si="24"/>
        <v>0.999999999999999</v>
      </c>
      <c r="J81" s="241">
        <f t="shared" si="24"/>
        <v>0.99999999884220137</v>
      </c>
      <c r="K81" s="241">
        <f t="shared" si="24"/>
        <v>0.99999999999999989</v>
      </c>
      <c r="L81" s="241">
        <f t="shared" si="24"/>
        <v>0.99999999999999967</v>
      </c>
      <c r="M81" s="241">
        <f t="shared" si="24"/>
        <v>0.99999999999999678</v>
      </c>
      <c r="N81" s="241">
        <f t="shared" si="24"/>
        <v>0.97004801198767288</v>
      </c>
      <c r="O81" s="241">
        <f t="shared" si="24"/>
        <v>0.99999999926307204</v>
      </c>
      <c r="P81" s="241">
        <f t="shared" si="24"/>
        <v>0.99999999999999967</v>
      </c>
      <c r="Q81" s="242">
        <f t="shared" si="24"/>
        <v>0.99539428662581741</v>
      </c>
      <c r="R81" s="242">
        <f t="shared" si="24"/>
        <v>0.96680683929536593</v>
      </c>
      <c r="S81" s="242">
        <f t="shared" si="24"/>
        <v>0.80183697088768446</v>
      </c>
      <c r="T81" s="242">
        <f t="shared" si="23"/>
        <v>0.73390290079654674</v>
      </c>
      <c r="U81" s="242">
        <f t="shared" si="23"/>
        <v>0.79180952600480692</v>
      </c>
      <c r="V81" s="242">
        <f t="shared" si="23"/>
        <v>0.54504316223113225</v>
      </c>
      <c r="W81" s="242">
        <f t="shared" si="23"/>
        <v>0.47082629706294327</v>
      </c>
      <c r="X81" s="242">
        <f t="shared" si="23"/>
        <v>0.44726780805338623</v>
      </c>
      <c r="Y81" s="243">
        <f t="shared" si="23"/>
        <v>0.73245483846790582</v>
      </c>
      <c r="Z81" s="243">
        <f t="shared" si="23"/>
        <v>0.57346847412708912</v>
      </c>
      <c r="AA81" s="243">
        <f t="shared" si="23"/>
        <v>0.44162623445139876</v>
      </c>
      <c r="AB81" s="243">
        <f t="shared" si="23"/>
        <v>0.22388282164644938</v>
      </c>
      <c r="AC81" s="243">
        <f t="shared" si="23"/>
        <v>0.16438590715797863</v>
      </c>
      <c r="AD81" s="244">
        <f t="shared" si="23"/>
        <v>0.39005607069251408</v>
      </c>
      <c r="AE81" s="244">
        <f t="shared" si="23"/>
        <v>0.74386405167040082</v>
      </c>
      <c r="AF81" s="244">
        <f t="shared" si="22"/>
        <v>0.88061456495871326</v>
      </c>
      <c r="AG81" s="244">
        <f t="shared" si="22"/>
        <v>0.65768526946209704</v>
      </c>
      <c r="AH81" s="244">
        <f t="shared" si="22"/>
        <v>5.5311561079978699E-3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81"/>
  <sheetViews>
    <sheetView topLeftCell="B21" workbookViewId="0">
      <selection activeCell="A20" sqref="A20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V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si="0"/>
        <v>50</v>
      </c>
      <c r="W2" s="180">
        <f t="shared" ref="W2" si="1">V2</f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0"/>
        <v>3.5</v>
      </c>
      <c r="W3" s="180">
        <f t="shared" ref="W3" si="2">V3</f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VII'!B8</f>
        <v>0.34320761735713085</v>
      </c>
      <c r="E5" s="180">
        <f>D5</f>
        <v>0.34320761735713085</v>
      </c>
      <c r="F5" s="180">
        <f t="shared" ref="F5:V6" si="3">E5</f>
        <v>0.34320761735713085</v>
      </c>
      <c r="G5" s="180">
        <f t="shared" si="3"/>
        <v>0.34320761735713085</v>
      </c>
      <c r="H5" s="180">
        <f t="shared" si="3"/>
        <v>0.34320761735713085</v>
      </c>
      <c r="I5" s="180">
        <f t="shared" si="3"/>
        <v>0.34320761735713085</v>
      </c>
      <c r="J5" s="180">
        <f t="shared" si="3"/>
        <v>0.34320761735713085</v>
      </c>
      <c r="K5" s="180">
        <f t="shared" si="3"/>
        <v>0.34320761735713085</v>
      </c>
      <c r="L5" s="180">
        <f t="shared" si="3"/>
        <v>0.34320761735713085</v>
      </c>
      <c r="M5" s="180">
        <f t="shared" si="3"/>
        <v>0.34320761735713085</v>
      </c>
      <c r="N5" s="180">
        <f t="shared" si="3"/>
        <v>0.34320761735713085</v>
      </c>
      <c r="O5" s="180">
        <f t="shared" si="3"/>
        <v>0.34320761735713085</v>
      </c>
      <c r="P5" s="180">
        <f t="shared" si="3"/>
        <v>0.34320761735713085</v>
      </c>
      <c r="Q5" s="180">
        <f t="shared" si="3"/>
        <v>0.34320761735713085</v>
      </c>
      <c r="R5" s="180">
        <f t="shared" si="3"/>
        <v>0.34320761735713085</v>
      </c>
      <c r="S5" s="180">
        <f t="shared" si="3"/>
        <v>0.34320761735713085</v>
      </c>
      <c r="T5" s="180">
        <f t="shared" si="3"/>
        <v>0.34320761735713085</v>
      </c>
      <c r="U5" s="180">
        <f t="shared" si="3"/>
        <v>0.34320761735713085</v>
      </c>
      <c r="V5" s="180">
        <f t="shared" si="3"/>
        <v>0.34320761735713085</v>
      </c>
      <c r="W5" s="180">
        <f t="shared" ref="W5" si="4">V5</f>
        <v>0.34320761735713085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3"/>
        <v>2.65</v>
      </c>
      <c r="G6" s="180">
        <f t="shared" si="3"/>
        <v>2.65</v>
      </c>
      <c r="H6" s="180">
        <f t="shared" si="3"/>
        <v>2.65</v>
      </c>
      <c r="I6" s="180">
        <f t="shared" si="3"/>
        <v>2.65</v>
      </c>
      <c r="J6" s="180">
        <f t="shared" si="3"/>
        <v>2.65</v>
      </c>
      <c r="K6" s="180">
        <f t="shared" si="3"/>
        <v>2.65</v>
      </c>
      <c r="L6" s="180">
        <f t="shared" si="3"/>
        <v>2.65</v>
      </c>
      <c r="M6" s="180">
        <f t="shared" si="3"/>
        <v>2.65</v>
      </c>
      <c r="N6" s="180">
        <f t="shared" si="3"/>
        <v>2.65</v>
      </c>
      <c r="O6" s="180">
        <f t="shared" si="3"/>
        <v>2.65</v>
      </c>
      <c r="P6" s="180">
        <f t="shared" si="3"/>
        <v>2.65</v>
      </c>
      <c r="Q6" s="180">
        <f t="shared" si="3"/>
        <v>2.65</v>
      </c>
      <c r="R6" s="180">
        <f t="shared" si="3"/>
        <v>2.65</v>
      </c>
      <c r="S6" s="180">
        <f t="shared" si="3"/>
        <v>2.65</v>
      </c>
      <c r="T6" s="180">
        <f t="shared" si="3"/>
        <v>2.65</v>
      </c>
      <c r="U6" s="180">
        <f t="shared" si="3"/>
        <v>2.65</v>
      </c>
      <c r="V6" s="180">
        <f t="shared" si="3"/>
        <v>2.65</v>
      </c>
      <c r="W6" s="180">
        <f t="shared" ref="W6" si="5">V6</f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1.7404998140036034</v>
      </c>
      <c r="E7" s="177">
        <f t="shared" ref="E7:W7" si="6">(1-E5)*E6</f>
        <v>1.7404998140036034</v>
      </c>
      <c r="F7" s="177">
        <f t="shared" si="6"/>
        <v>1.7404998140036034</v>
      </c>
      <c r="G7" s="177">
        <f t="shared" si="6"/>
        <v>1.7404998140036034</v>
      </c>
      <c r="H7" s="177">
        <f t="shared" si="6"/>
        <v>1.7404998140036034</v>
      </c>
      <c r="I7" s="177">
        <f t="shared" si="6"/>
        <v>1.7404998140036034</v>
      </c>
      <c r="J7" s="177">
        <f t="shared" si="6"/>
        <v>1.7404998140036034</v>
      </c>
      <c r="K7" s="177">
        <f t="shared" si="6"/>
        <v>1.7404998140036034</v>
      </c>
      <c r="L7" s="177">
        <f t="shared" si="6"/>
        <v>1.7404998140036034</v>
      </c>
      <c r="M7" s="177">
        <f t="shared" si="6"/>
        <v>1.7404998140036034</v>
      </c>
      <c r="N7" s="177">
        <f t="shared" si="6"/>
        <v>1.7404998140036034</v>
      </c>
      <c r="O7" s="177">
        <f t="shared" si="6"/>
        <v>1.7404998140036034</v>
      </c>
      <c r="P7" s="177">
        <f t="shared" si="6"/>
        <v>1.7404998140036034</v>
      </c>
      <c r="Q7" s="177">
        <f t="shared" si="6"/>
        <v>1.7404998140036034</v>
      </c>
      <c r="R7" s="177">
        <f t="shared" si="6"/>
        <v>1.7404998140036034</v>
      </c>
      <c r="S7" s="177">
        <f t="shared" si="6"/>
        <v>1.7404998140036034</v>
      </c>
      <c r="T7" s="177">
        <f t="shared" si="6"/>
        <v>1.7404998140036034</v>
      </c>
      <c r="U7" s="177">
        <f t="shared" si="6"/>
        <v>1.7404998140036034</v>
      </c>
      <c r="V7" s="177">
        <f t="shared" si="6"/>
        <v>1.7404998140036034</v>
      </c>
      <c r="W7" s="177">
        <f t="shared" si="6"/>
        <v>1.7404998140036034</v>
      </c>
    </row>
    <row r="8" spans="1:23">
      <c r="A8" s="175" t="s">
        <v>98</v>
      </c>
      <c r="B8" s="176" t="s">
        <v>68</v>
      </c>
      <c r="C8" s="176" t="s">
        <v>69</v>
      </c>
      <c r="D8" s="177">
        <f>'SV VII'!B9</f>
        <v>4.7009999999999996</v>
      </c>
      <c r="E8" s="180">
        <f>D8</f>
        <v>4.7009999999999996</v>
      </c>
      <c r="F8" s="180">
        <f t="shared" ref="F8:V8" si="7">E8</f>
        <v>4.7009999999999996</v>
      </c>
      <c r="G8" s="180">
        <f t="shared" si="7"/>
        <v>4.7009999999999996</v>
      </c>
      <c r="H8" s="180">
        <f t="shared" si="7"/>
        <v>4.7009999999999996</v>
      </c>
      <c r="I8" s="180">
        <f t="shared" si="7"/>
        <v>4.7009999999999996</v>
      </c>
      <c r="J8" s="180">
        <f t="shared" si="7"/>
        <v>4.7009999999999996</v>
      </c>
      <c r="K8" s="180">
        <f t="shared" si="7"/>
        <v>4.7009999999999996</v>
      </c>
      <c r="L8" s="180">
        <f t="shared" si="7"/>
        <v>4.7009999999999996</v>
      </c>
      <c r="M8" s="180">
        <f t="shared" si="7"/>
        <v>4.7009999999999996</v>
      </c>
      <c r="N8" s="180">
        <f t="shared" si="7"/>
        <v>4.7009999999999996</v>
      </c>
      <c r="O8" s="180">
        <f t="shared" si="7"/>
        <v>4.7009999999999996</v>
      </c>
      <c r="P8" s="180">
        <f t="shared" si="7"/>
        <v>4.7009999999999996</v>
      </c>
      <c r="Q8" s="180">
        <f t="shared" si="7"/>
        <v>4.7009999999999996</v>
      </c>
      <c r="R8" s="180">
        <f t="shared" si="7"/>
        <v>4.7009999999999996</v>
      </c>
      <c r="S8" s="180">
        <f t="shared" si="7"/>
        <v>4.7009999999999996</v>
      </c>
      <c r="T8" s="180">
        <f t="shared" si="7"/>
        <v>4.7009999999999996</v>
      </c>
      <c r="U8" s="180">
        <f t="shared" si="7"/>
        <v>4.7009999999999996</v>
      </c>
      <c r="V8" s="180">
        <f t="shared" si="7"/>
        <v>4.7009999999999996</v>
      </c>
      <c r="W8" s="180">
        <f t="shared" ref="W8" si="8">V8</f>
        <v>4.7009999999999996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0.35591588494946685</v>
      </c>
      <c r="E9" s="181">
        <f t="shared" ref="E9:W9" si="9">E8/(PI()*(E3^2)*E5)</f>
        <v>0.35591588494946685</v>
      </c>
      <c r="F9" s="181">
        <f t="shared" si="9"/>
        <v>0.35591588494946685</v>
      </c>
      <c r="G9" s="181">
        <f t="shared" si="9"/>
        <v>0.35591588494946685</v>
      </c>
      <c r="H9" s="181">
        <f t="shared" si="9"/>
        <v>0.35591588494946685</v>
      </c>
      <c r="I9" s="181">
        <f t="shared" si="9"/>
        <v>0.35591588494946685</v>
      </c>
      <c r="J9" s="181">
        <f t="shared" si="9"/>
        <v>0.35591588494946685</v>
      </c>
      <c r="K9" s="181">
        <f t="shared" si="9"/>
        <v>0.35591588494946685</v>
      </c>
      <c r="L9" s="181">
        <f t="shared" si="9"/>
        <v>0.35591588494946685</v>
      </c>
      <c r="M9" s="181">
        <f t="shared" si="9"/>
        <v>0.35591588494946685</v>
      </c>
      <c r="N9" s="181">
        <f t="shared" si="9"/>
        <v>0.35591588494946685</v>
      </c>
      <c r="O9" s="181">
        <f t="shared" si="9"/>
        <v>0.35591588494946685</v>
      </c>
      <c r="P9" s="181">
        <f t="shared" si="9"/>
        <v>0.35591588494946685</v>
      </c>
      <c r="Q9" s="181">
        <f t="shared" si="9"/>
        <v>0.35591588494946685</v>
      </c>
      <c r="R9" s="181">
        <f t="shared" si="9"/>
        <v>0.35591588494946685</v>
      </c>
      <c r="S9" s="181">
        <f t="shared" si="9"/>
        <v>0.35591588494946685</v>
      </c>
      <c r="T9" s="181">
        <f t="shared" si="9"/>
        <v>0.35591588494946685</v>
      </c>
      <c r="U9" s="181">
        <f t="shared" si="9"/>
        <v>0.35591588494946685</v>
      </c>
      <c r="V9" s="181">
        <f t="shared" si="9"/>
        <v>0.35591588494946685</v>
      </c>
      <c r="W9" s="181">
        <f t="shared" si="9"/>
        <v>0.35591588494946685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VII'!B10</f>
        <v>0.25</v>
      </c>
      <c r="E10" s="180">
        <f>D10</f>
        <v>0.25</v>
      </c>
      <c r="F10" s="180">
        <f t="shared" ref="F10:V10" si="10">E10</f>
        <v>0.25</v>
      </c>
      <c r="G10" s="180">
        <f t="shared" si="10"/>
        <v>0.25</v>
      </c>
      <c r="H10" s="180">
        <f t="shared" si="10"/>
        <v>0.25</v>
      </c>
      <c r="I10" s="180">
        <f t="shared" si="10"/>
        <v>0.25</v>
      </c>
      <c r="J10" s="180">
        <f t="shared" si="10"/>
        <v>0.25</v>
      </c>
      <c r="K10" s="180">
        <f t="shared" si="10"/>
        <v>0.25</v>
      </c>
      <c r="L10" s="180">
        <f t="shared" si="10"/>
        <v>0.25</v>
      </c>
      <c r="M10" s="180">
        <f t="shared" si="10"/>
        <v>0.25</v>
      </c>
      <c r="N10" s="180">
        <f t="shared" si="10"/>
        <v>0.25</v>
      </c>
      <c r="O10" s="180">
        <f t="shared" si="10"/>
        <v>0.25</v>
      </c>
      <c r="P10" s="180">
        <f t="shared" si="10"/>
        <v>0.25</v>
      </c>
      <c r="Q10" s="180">
        <f t="shared" si="10"/>
        <v>0.25</v>
      </c>
      <c r="R10" s="180">
        <f t="shared" si="10"/>
        <v>0.25</v>
      </c>
      <c r="S10" s="180">
        <f t="shared" si="10"/>
        <v>0.25</v>
      </c>
      <c r="T10" s="180">
        <f t="shared" si="10"/>
        <v>0.25</v>
      </c>
      <c r="U10" s="180">
        <f t="shared" si="10"/>
        <v>0.25</v>
      </c>
      <c r="V10" s="180">
        <f t="shared" si="10"/>
        <v>0.25</v>
      </c>
      <c r="W10" s="180">
        <f t="shared" ref="W10" si="11">V10</f>
        <v>0.25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VII'!$AM$15:$AM$49,COLUMN(A1),ROW(A1))</f>
        <v>100</v>
      </c>
      <c r="E11" s="177">
        <f>INDEX('SV VII'!$AM$15:$AM$49,COLUMN(D1),ROW(D1))</f>
        <v>100</v>
      </c>
      <c r="F11" s="177">
        <f>INDEX('SV VII'!$AM$15:$AM$49,COLUMN(E1),ROW(E1))</f>
        <v>100</v>
      </c>
      <c r="G11" s="177">
        <f>INDEX('SV VII'!$AM$15:$AM$49,COLUMN(F1),ROW(F1))</f>
        <v>100</v>
      </c>
      <c r="H11" s="177">
        <f>INDEX('SV VII'!$AM$15:$AM$49,COLUMN(G1),ROW(G1))</f>
        <v>100</v>
      </c>
      <c r="I11" s="177">
        <f>INDEX('SV VII'!$AM$15:$AM$49,COLUMN(H1),ROW(H1))</f>
        <v>100</v>
      </c>
      <c r="J11" s="177">
        <f>INDEX('SV VII'!$AM$15:$AM$49,COLUMN(I1),ROW(I1))</f>
        <v>100</v>
      </c>
      <c r="K11" s="177">
        <f>INDEX('SV VII'!$AM$15:$AM$49,COLUMN(J1),ROW(J1))</f>
        <v>100</v>
      </c>
      <c r="L11" s="177">
        <f>INDEX('SV VII'!$AM$15:$AM$49,COLUMN(K1),ROW(K1))</f>
        <v>100</v>
      </c>
      <c r="M11" s="177">
        <f>INDEX('SV VII'!$AM$15:$AM$49,COLUMN(L1),ROW(L1))</f>
        <v>100</v>
      </c>
      <c r="N11" s="177">
        <f>INDEX('SV VII'!$AM$15:$AM$49,COLUMN(M1),ROW(M1))</f>
        <v>100</v>
      </c>
      <c r="O11" s="177">
        <f>INDEX('SV VII'!$AM$15:$AM$49,COLUMN(N1),ROW(N1))</f>
        <v>1.5</v>
      </c>
      <c r="P11" s="177">
        <f>INDEX('SV VII'!$AM$15:$AM$49,COLUMN(O1),ROW(O1))</f>
        <v>1.5</v>
      </c>
      <c r="Q11" s="177">
        <f>INDEX('SV VII'!$AM$15:$AM$49,COLUMN(P1),ROW(P1))</f>
        <v>0.7</v>
      </c>
      <c r="R11" s="177">
        <f>INDEX('SV VII'!$AM$15:$AM$49,COLUMN(Q1),ROW(Q1))</f>
        <v>100</v>
      </c>
      <c r="S11" s="177">
        <f>INDEX('SV VII'!$AM$15:$AM$49,COLUMN(R1),ROW(R1))</f>
        <v>100</v>
      </c>
      <c r="T11" s="177">
        <f>INDEX('SV VII'!$AM$15:$AM$49,COLUMN(S1),ROW(S1))</f>
        <v>100</v>
      </c>
      <c r="U11" s="177">
        <f>INDEX('SV VII'!$AM$15:$AM$49,COLUMN(U1),ROW(U1))</f>
        <v>100</v>
      </c>
      <c r="V11" s="177">
        <f>INDEX('SV VII'!$AM$15:$AM$49,COLUMN(V1),ROW(V1))</f>
        <v>100</v>
      </c>
      <c r="W11" s="177">
        <f>INDEX('SV VII'!$AM$15:$AM$49,COLUMN(W1),ROW(W1))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0.25355915884949465</v>
      </c>
      <c r="E12" s="177">
        <f t="shared" ref="E12:W12" si="12">E10+(E9/(E11*E15))</f>
        <v>0.25355915884949465</v>
      </c>
      <c r="F12" s="177">
        <f t="shared" si="12"/>
        <v>0.25355915884949465</v>
      </c>
      <c r="G12" s="177">
        <f t="shared" si="12"/>
        <v>0.25355915884949465</v>
      </c>
      <c r="H12" s="177">
        <f t="shared" si="12"/>
        <v>0.25355915884949465</v>
      </c>
      <c r="I12" s="177">
        <f t="shared" si="12"/>
        <v>0.25355915884949465</v>
      </c>
      <c r="J12" s="177">
        <f t="shared" si="12"/>
        <v>0.25350656044285191</v>
      </c>
      <c r="K12" s="177">
        <f t="shared" si="12"/>
        <v>0.2534893714210732</v>
      </c>
      <c r="L12" s="177">
        <f t="shared" si="12"/>
        <v>0.2534893714210732</v>
      </c>
      <c r="M12" s="177">
        <f t="shared" si="12"/>
        <v>0.253523919652965</v>
      </c>
      <c r="N12" s="177">
        <f t="shared" si="12"/>
        <v>0.253523919652965</v>
      </c>
      <c r="O12" s="177">
        <f t="shared" si="12"/>
        <v>0.47597833965045511</v>
      </c>
      <c r="P12" s="177">
        <f t="shared" si="12"/>
        <v>0.47597833965045511</v>
      </c>
      <c r="Q12" s="177">
        <f t="shared" si="12"/>
        <v>0.73889544635915771</v>
      </c>
      <c r="R12" s="177">
        <f t="shared" si="12"/>
        <v>0.253523919652965</v>
      </c>
      <c r="S12" s="177">
        <f t="shared" si="12"/>
        <v>0.253523919652965</v>
      </c>
      <c r="T12" s="177">
        <f t="shared" si="12"/>
        <v>0.2534554940286356</v>
      </c>
      <c r="U12" s="177">
        <f t="shared" si="12"/>
        <v>0.25335769702782518</v>
      </c>
      <c r="V12" s="177">
        <f t="shared" si="12"/>
        <v>0.25335769702782518</v>
      </c>
      <c r="W12" s="177">
        <f t="shared" si="12"/>
        <v>0.25342226812451413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13">0.00000000000003595*293.15/(0.001*E4)</f>
        <v>1.1198680757010636E-10</v>
      </c>
      <c r="F13" s="177">
        <f t="shared" si="13"/>
        <v>9.7460927746386409E-11</v>
      </c>
      <c r="G13" s="177">
        <f t="shared" si="13"/>
        <v>9.7460927746386409E-11</v>
      </c>
      <c r="H13" s="177">
        <f t="shared" si="13"/>
        <v>9.7460927746386396E-11</v>
      </c>
      <c r="I13" s="177">
        <f t="shared" si="13"/>
        <v>8.6270700480521296E-11</v>
      </c>
      <c r="J13" s="177">
        <f t="shared" si="13"/>
        <v>8.6270700480521296E-11</v>
      </c>
      <c r="K13" s="177">
        <f t="shared" si="13"/>
        <v>8.6270700480521296E-11</v>
      </c>
      <c r="L13" s="177">
        <f t="shared" si="13"/>
        <v>8.6270700480521296E-11</v>
      </c>
      <c r="M13" s="177">
        <f t="shared" si="13"/>
        <v>8.6270700480521296E-11</v>
      </c>
      <c r="N13" s="177">
        <f t="shared" si="13"/>
        <v>8.6270700480521296E-11</v>
      </c>
      <c r="O13" s="177">
        <f t="shared" si="13"/>
        <v>7.7385486654183641E-11</v>
      </c>
      <c r="P13" s="177">
        <f t="shared" si="13"/>
        <v>7.7385486654183641E-11</v>
      </c>
      <c r="Q13" s="177">
        <f t="shared" si="13"/>
        <v>7.7385486654183641E-11</v>
      </c>
      <c r="R13" s="177">
        <f t="shared" si="13"/>
        <v>8.6270700480521296E-11</v>
      </c>
      <c r="S13" s="177">
        <f t="shared" si="13"/>
        <v>8.6270700480521296E-11</v>
      </c>
      <c r="T13" s="177">
        <f t="shared" si="13"/>
        <v>8.6270700480521296E-11</v>
      </c>
      <c r="U13" s="177">
        <f t="shared" si="13"/>
        <v>1.3492526373738923E-10</v>
      </c>
      <c r="V13" s="177">
        <f t="shared" si="13"/>
        <v>1.143849447543795E-10</v>
      </c>
      <c r="W13" s="177">
        <f t="shared" si="13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9.0245732571067397E-2</v>
      </c>
      <c r="E14" s="181">
        <f t="shared" ref="E14:W14" si="14">E9*E12+E13</f>
        <v>9.0245732520947142E-2</v>
      </c>
      <c r="F14" s="181">
        <f t="shared" si="14"/>
        <v>9.0245732506421261E-2</v>
      </c>
      <c r="G14" s="181">
        <f t="shared" si="14"/>
        <v>9.0245732506421261E-2</v>
      </c>
      <c r="H14" s="181">
        <f t="shared" si="14"/>
        <v>9.0245732506421261E-2</v>
      </c>
      <c r="I14" s="181">
        <f t="shared" si="14"/>
        <v>9.0245732495231032E-2</v>
      </c>
      <c r="J14" s="181">
        <f t="shared" si="14"/>
        <v>9.0227011886783851E-2</v>
      </c>
      <c r="K14" s="181">
        <f t="shared" si="14"/>
        <v>9.0220894040886054E-2</v>
      </c>
      <c r="L14" s="181">
        <f t="shared" si="14"/>
        <v>9.0220894040886054E-2</v>
      </c>
      <c r="M14" s="181">
        <f t="shared" si="14"/>
        <v>9.0233190305413269E-2</v>
      </c>
      <c r="N14" s="181">
        <f t="shared" si="14"/>
        <v>9.0233190305413269E-2</v>
      </c>
      <c r="O14" s="181">
        <f t="shared" si="14"/>
        <v>0.16940825205085513</v>
      </c>
      <c r="P14" s="181">
        <f t="shared" si="14"/>
        <v>0.16940825205085513</v>
      </c>
      <c r="Q14" s="181">
        <f t="shared" si="14"/>
        <v>0.26298462675343642</v>
      </c>
      <c r="R14" s="181">
        <f t="shared" si="14"/>
        <v>9.0233190305413269E-2</v>
      </c>
      <c r="S14" s="181">
        <f t="shared" si="14"/>
        <v>9.0233190305413269E-2</v>
      </c>
      <c r="T14" s="181">
        <f t="shared" si="14"/>
        <v>9.0208836538776843E-2</v>
      </c>
      <c r="U14" s="181">
        <f t="shared" si="14"/>
        <v>9.0174029081342574E-2</v>
      </c>
      <c r="V14" s="181">
        <f t="shared" si="14"/>
        <v>9.0174029060802255E-2</v>
      </c>
      <c r="W14" s="181">
        <f t="shared" si="14"/>
        <v>9.0197010916168288E-2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VII'!$AL$15:$AL$49,COLUMN(A1),ROW(A1))</f>
        <v>1</v>
      </c>
      <c r="E15" s="182">
        <f>INDEX('SV VII'!$AL$15:$AL$49,COLUMN(D1),ROW(D1))</f>
        <v>1</v>
      </c>
      <c r="F15" s="182">
        <f>INDEX('SV VII'!$AL$15:$AL$49,COLUMN(E1),ROW(E1))</f>
        <v>1</v>
      </c>
      <c r="G15" s="182">
        <f>INDEX('SV VII'!$AL$15:$AL$49,COLUMN(F1),ROW(F1))</f>
        <v>1</v>
      </c>
      <c r="H15" s="182">
        <f>INDEX('SV VII'!$AL$15:$AL$49,COLUMN(G1),ROW(G1))</f>
        <v>1</v>
      </c>
      <c r="I15" s="182">
        <f>INDEX('SV VII'!$AL$15:$AL$49,COLUMN(H1),ROW(H1))</f>
        <v>1</v>
      </c>
      <c r="J15" s="182">
        <f>INDEX('SV VII'!$AL$15:$AL$49,COLUMN(I1),ROW(I1))</f>
        <v>1.0149999999999999</v>
      </c>
      <c r="K15" s="182">
        <f>INDEX('SV VII'!$AL$15:$AL$49,COLUMN(J1),ROW(J1))</f>
        <v>1.02</v>
      </c>
      <c r="L15" s="182">
        <f>INDEX('SV VII'!$AL$15:$AL$49,COLUMN(K1),ROW(K1))</f>
        <v>1.02</v>
      </c>
      <c r="M15" s="182">
        <f>INDEX('SV VII'!$AL$15:$AL$49,COLUMN(L1),ROW(L1))</f>
        <v>1.01</v>
      </c>
      <c r="N15" s="182">
        <f>INDEX('SV VII'!$AL$15:$AL$49,COLUMN(M1),ROW(M1))</f>
        <v>1.01</v>
      </c>
      <c r="O15" s="182">
        <f>INDEX('SV VII'!$AL$15:$AL$49,COLUMN(N1),ROW(N1))</f>
        <v>1.05</v>
      </c>
      <c r="P15" s="182">
        <f>INDEX('SV VII'!$AL$15:$AL$49,COLUMN(O1),ROW(O1))</f>
        <v>1.05</v>
      </c>
      <c r="Q15" s="182">
        <f>INDEX('SV VII'!$AL$15:$AL$49,COLUMN(P1),ROW(P1))</f>
        <v>1.04</v>
      </c>
      <c r="R15" s="182">
        <f>INDEX('SV VII'!$AL$15:$AL$49,COLUMN(Q1),ROW(Q1))</f>
        <v>1.01</v>
      </c>
      <c r="S15" s="182">
        <f>INDEX('SV VII'!$AL$15:$AL$49,COLUMN(R1),ROW(R1))</f>
        <v>1.01</v>
      </c>
      <c r="T15" s="182">
        <f>INDEX('SV VII'!$AL$15:$AL$49,COLUMN(S1),ROW(S1))</f>
        <v>1.03</v>
      </c>
      <c r="U15" s="182">
        <f>INDEX('SV VII'!$AL$15:$AL$49,COLUMN(U1),ROW(U1))</f>
        <v>1.06</v>
      </c>
      <c r="V15" s="182">
        <f>INDEX('SV VII'!$AL$15:$AL$49,COLUMN(V1),ROW(V1))</f>
        <v>1.06</v>
      </c>
      <c r="W15" s="182">
        <f>INDEX('SV VII'!$AL$15:$AL$49,COLUMN(W1),ROW(W1))</f>
        <v>1.04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5">D1</f>
        <v>Tracer</v>
      </c>
      <c r="E18" s="186" t="str">
        <f t="shared" si="15"/>
        <v>P</v>
      </c>
      <c r="F18" s="186" t="str">
        <f t="shared" si="15"/>
        <v>2MP</v>
      </c>
      <c r="G18" s="186" t="str">
        <f t="shared" si="15"/>
        <v>3MP</v>
      </c>
      <c r="H18" s="186" t="str">
        <f t="shared" si="15"/>
        <v>4MP</v>
      </c>
      <c r="I18" s="186" t="str">
        <f t="shared" si="15"/>
        <v>23DMP</v>
      </c>
      <c r="J18" s="186" t="str">
        <f t="shared" si="15"/>
        <v>24DMP</v>
      </c>
      <c r="K18" s="186" t="str">
        <f t="shared" si="15"/>
        <v>25DMP</v>
      </c>
      <c r="L18" s="186" t="str">
        <f t="shared" si="15"/>
        <v>26DMP</v>
      </c>
      <c r="M18" s="186" t="str">
        <f t="shared" si="15"/>
        <v>34DMP</v>
      </c>
      <c r="N18" s="186" t="str">
        <f t="shared" si="15"/>
        <v>35DMP</v>
      </c>
      <c r="O18" s="186" t="str">
        <f t="shared" si="15"/>
        <v>235TMP</v>
      </c>
      <c r="P18" s="186" t="str">
        <f t="shared" si="15"/>
        <v>236TMP</v>
      </c>
      <c r="Q18" s="186" t="str">
        <f t="shared" si="15"/>
        <v>246TMP</v>
      </c>
      <c r="R18" s="186" t="str">
        <f t="shared" si="15"/>
        <v>2EP</v>
      </c>
      <c r="S18" s="186" t="str">
        <f t="shared" si="15"/>
        <v>3EP</v>
      </c>
      <c r="T18" s="186" t="str">
        <f t="shared" si="15"/>
        <v>4EP</v>
      </c>
      <c r="U18" s="226" t="str">
        <f t="shared" si="15"/>
        <v>BEN</v>
      </c>
      <c r="V18" s="226" t="str">
        <f t="shared" si="15"/>
        <v>TOL</v>
      </c>
      <c r="W18" s="231" t="str">
        <f t="shared" si="15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E81" si="16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7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7"/>
        <v>0</v>
      </c>
      <c r="H22" s="190">
        <f t="shared" si="17"/>
        <v>0</v>
      </c>
      <c r="I22" s="190">
        <f t="shared" si="17"/>
        <v>0</v>
      </c>
      <c r="J22" s="190">
        <f t="shared" si="17"/>
        <v>0</v>
      </c>
      <c r="K22" s="190">
        <f t="shared" si="17"/>
        <v>0</v>
      </c>
      <c r="L22" s="190">
        <f t="shared" si="17"/>
        <v>0</v>
      </c>
      <c r="M22" s="190">
        <f t="shared" si="17"/>
        <v>0</v>
      </c>
      <c r="N22" s="190">
        <f t="shared" si="17"/>
        <v>0</v>
      </c>
      <c r="O22" s="190">
        <f t="shared" si="17"/>
        <v>0</v>
      </c>
      <c r="P22" s="190">
        <f t="shared" si="17"/>
        <v>0</v>
      </c>
      <c r="Q22" s="190">
        <f t="shared" si="17"/>
        <v>0</v>
      </c>
      <c r="R22" s="190">
        <f t="shared" si="17"/>
        <v>0</v>
      </c>
      <c r="S22" s="190">
        <f t="shared" si="17"/>
        <v>0</v>
      </c>
      <c r="T22" s="190">
        <f t="shared" si="17"/>
        <v>0</v>
      </c>
      <c r="U22" s="230">
        <f t="shared" si="17"/>
        <v>0</v>
      </c>
      <c r="V22" s="230">
        <f t="shared" ref="V22:W37" si="18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5">
        <f t="shared" si="18"/>
        <v>0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7"/>
        <v>0</v>
      </c>
      <c r="G23" s="190">
        <f t="shared" si="17"/>
        <v>0</v>
      </c>
      <c r="H23" s="190">
        <f t="shared" si="17"/>
        <v>0</v>
      </c>
      <c r="I23" s="190">
        <f t="shared" si="17"/>
        <v>0</v>
      </c>
      <c r="J23" s="190">
        <f t="shared" si="17"/>
        <v>0</v>
      </c>
      <c r="K23" s="190">
        <f t="shared" si="17"/>
        <v>0</v>
      </c>
      <c r="L23" s="190">
        <f t="shared" si="17"/>
        <v>0</v>
      </c>
      <c r="M23" s="190">
        <f t="shared" si="17"/>
        <v>0</v>
      </c>
      <c r="N23" s="190">
        <f t="shared" si="17"/>
        <v>0</v>
      </c>
      <c r="O23" s="190">
        <f t="shared" si="17"/>
        <v>0</v>
      </c>
      <c r="P23" s="190">
        <f t="shared" si="17"/>
        <v>0</v>
      </c>
      <c r="Q23" s="190">
        <f t="shared" si="17"/>
        <v>0</v>
      </c>
      <c r="R23" s="190">
        <f t="shared" si="17"/>
        <v>0</v>
      </c>
      <c r="S23" s="190">
        <f t="shared" si="17"/>
        <v>0</v>
      </c>
      <c r="T23" s="190">
        <f t="shared" si="17"/>
        <v>0</v>
      </c>
      <c r="U23" s="230">
        <f t="shared" si="17"/>
        <v>0</v>
      </c>
      <c r="V23" s="230">
        <f t="shared" si="18"/>
        <v>0</v>
      </c>
      <c r="W23" s="235">
        <f t="shared" si="18"/>
        <v>0</v>
      </c>
    </row>
    <row r="24" spans="1:23">
      <c r="B24" s="218">
        <v>30</v>
      </c>
      <c r="C24" s="220" t="s">
        <v>16</v>
      </c>
      <c r="D24" s="224">
        <f t="shared" si="16"/>
        <v>0</v>
      </c>
      <c r="E24" s="190">
        <f t="shared" si="16"/>
        <v>0</v>
      </c>
      <c r="F24" s="190">
        <f t="shared" si="17"/>
        <v>0</v>
      </c>
      <c r="G24" s="190">
        <f t="shared" si="17"/>
        <v>0</v>
      </c>
      <c r="H24" s="190">
        <f t="shared" si="17"/>
        <v>0</v>
      </c>
      <c r="I24" s="190">
        <f t="shared" si="17"/>
        <v>0</v>
      </c>
      <c r="J24" s="190">
        <f t="shared" si="17"/>
        <v>0</v>
      </c>
      <c r="K24" s="190">
        <f t="shared" si="17"/>
        <v>0</v>
      </c>
      <c r="L24" s="190">
        <f t="shared" si="17"/>
        <v>0</v>
      </c>
      <c r="M24" s="190">
        <f t="shared" si="17"/>
        <v>0</v>
      </c>
      <c r="N24" s="190">
        <f t="shared" si="17"/>
        <v>0</v>
      </c>
      <c r="O24" s="190">
        <f t="shared" si="17"/>
        <v>0</v>
      </c>
      <c r="P24" s="190">
        <f t="shared" si="17"/>
        <v>0</v>
      </c>
      <c r="Q24" s="190">
        <f t="shared" si="17"/>
        <v>0</v>
      </c>
      <c r="R24" s="190">
        <f t="shared" si="17"/>
        <v>0</v>
      </c>
      <c r="S24" s="190">
        <f t="shared" si="17"/>
        <v>0</v>
      </c>
      <c r="T24" s="190">
        <f t="shared" si="17"/>
        <v>0</v>
      </c>
      <c r="U24" s="230">
        <f t="shared" si="17"/>
        <v>0</v>
      </c>
      <c r="V24" s="230">
        <f t="shared" si="18"/>
        <v>0</v>
      </c>
      <c r="W24" s="235">
        <f t="shared" si="18"/>
        <v>0</v>
      </c>
    </row>
    <row r="25" spans="1:23">
      <c r="B25" s="218">
        <v>40</v>
      </c>
      <c r="C25" s="220" t="s">
        <v>16</v>
      </c>
      <c r="D25" s="224">
        <f t="shared" si="16"/>
        <v>0</v>
      </c>
      <c r="E25" s="190">
        <f t="shared" si="16"/>
        <v>0</v>
      </c>
      <c r="F25" s="190">
        <f t="shared" si="17"/>
        <v>0</v>
      </c>
      <c r="G25" s="190">
        <f t="shared" si="17"/>
        <v>0</v>
      </c>
      <c r="H25" s="190">
        <f t="shared" si="17"/>
        <v>0</v>
      </c>
      <c r="I25" s="190">
        <f t="shared" si="17"/>
        <v>0</v>
      </c>
      <c r="J25" s="190">
        <f t="shared" si="17"/>
        <v>0</v>
      </c>
      <c r="K25" s="190">
        <f t="shared" si="17"/>
        <v>0</v>
      </c>
      <c r="L25" s="190">
        <f t="shared" si="17"/>
        <v>0</v>
      </c>
      <c r="M25" s="190">
        <f t="shared" si="17"/>
        <v>0</v>
      </c>
      <c r="N25" s="190">
        <f t="shared" si="17"/>
        <v>0</v>
      </c>
      <c r="O25" s="190">
        <f t="shared" si="17"/>
        <v>0</v>
      </c>
      <c r="P25" s="190">
        <f t="shared" si="17"/>
        <v>0</v>
      </c>
      <c r="Q25" s="190">
        <f t="shared" si="17"/>
        <v>1.221245327087672E-15</v>
      </c>
      <c r="R25" s="190">
        <f t="shared" si="17"/>
        <v>0</v>
      </c>
      <c r="S25" s="190">
        <f t="shared" si="17"/>
        <v>0</v>
      </c>
      <c r="T25" s="190">
        <f t="shared" si="17"/>
        <v>0</v>
      </c>
      <c r="U25" s="230">
        <f t="shared" si="17"/>
        <v>0</v>
      </c>
      <c r="V25" s="230">
        <f t="shared" si="18"/>
        <v>0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0</v>
      </c>
    </row>
    <row r="26" spans="1:23">
      <c r="B26" s="218">
        <v>50</v>
      </c>
      <c r="C26" s="220" t="s">
        <v>16</v>
      </c>
      <c r="D26" s="224">
        <f t="shared" si="16"/>
        <v>0</v>
      </c>
      <c r="E26" s="190">
        <f t="shared" si="16"/>
        <v>0</v>
      </c>
      <c r="F26" s="190">
        <f t="shared" si="17"/>
        <v>0</v>
      </c>
      <c r="G26" s="190">
        <f t="shared" si="17"/>
        <v>0</v>
      </c>
      <c r="H26" s="190">
        <f t="shared" si="17"/>
        <v>0</v>
      </c>
      <c r="I26" s="190">
        <f t="shared" si="17"/>
        <v>0</v>
      </c>
      <c r="J26" s="190">
        <f t="shared" si="17"/>
        <v>0</v>
      </c>
      <c r="K26" s="190">
        <f t="shared" si="17"/>
        <v>0</v>
      </c>
      <c r="L26" s="190">
        <f t="shared" si="17"/>
        <v>0</v>
      </c>
      <c r="M26" s="190">
        <f t="shared" si="17"/>
        <v>0</v>
      </c>
      <c r="N26" s="190">
        <f t="shared" si="17"/>
        <v>0</v>
      </c>
      <c r="O26" s="190">
        <f t="shared" si="17"/>
        <v>4.9960036108132044E-16</v>
      </c>
      <c r="P26" s="190">
        <f t="shared" si="17"/>
        <v>4.9960036108132044E-16</v>
      </c>
      <c r="Q26" s="190">
        <f t="shared" si="17"/>
        <v>7.1205374929661489E-11</v>
      </c>
      <c r="R26" s="190">
        <f t="shared" si="17"/>
        <v>0</v>
      </c>
      <c r="S26" s="190">
        <f t="shared" si="17"/>
        <v>0</v>
      </c>
      <c r="T26" s="190">
        <f t="shared" si="17"/>
        <v>0</v>
      </c>
      <c r="U26" s="230">
        <f t="shared" si="17"/>
        <v>0</v>
      </c>
      <c r="V26" s="230">
        <f t="shared" si="18"/>
        <v>0</v>
      </c>
      <c r="W26" s="235">
        <f t="shared" si="18"/>
        <v>0</v>
      </c>
    </row>
    <row r="27" spans="1:23">
      <c r="B27" s="218">
        <v>60</v>
      </c>
      <c r="C27" s="220" t="s">
        <v>16</v>
      </c>
      <c r="D27" s="224">
        <f t="shared" si="16"/>
        <v>0</v>
      </c>
      <c r="E27" s="190">
        <f t="shared" si="16"/>
        <v>0</v>
      </c>
      <c r="F27" s="190">
        <f t="shared" si="17"/>
        <v>0</v>
      </c>
      <c r="G27" s="190">
        <f t="shared" si="17"/>
        <v>0</v>
      </c>
      <c r="H27" s="190">
        <f t="shared" si="17"/>
        <v>0</v>
      </c>
      <c r="I27" s="190">
        <f t="shared" si="17"/>
        <v>0</v>
      </c>
      <c r="J27" s="190">
        <f t="shared" si="17"/>
        <v>0</v>
      </c>
      <c r="K27" s="190">
        <f t="shared" si="17"/>
        <v>0</v>
      </c>
      <c r="L27" s="190">
        <f t="shared" si="17"/>
        <v>0</v>
      </c>
      <c r="M27" s="190">
        <f t="shared" si="17"/>
        <v>0</v>
      </c>
      <c r="N27" s="190">
        <f t="shared" si="17"/>
        <v>0</v>
      </c>
      <c r="O27" s="190">
        <f t="shared" si="17"/>
        <v>2.3724855413576048E-11</v>
      </c>
      <c r="P27" s="190">
        <f t="shared" si="17"/>
        <v>2.3724855413576048E-11</v>
      </c>
      <c r="Q27" s="190">
        <f t="shared" si="17"/>
        <v>7.8009952497737345E-8</v>
      </c>
      <c r="R27" s="190">
        <f t="shared" si="17"/>
        <v>0</v>
      </c>
      <c r="S27" s="190">
        <f t="shared" si="17"/>
        <v>0</v>
      </c>
      <c r="T27" s="190">
        <f t="shared" si="17"/>
        <v>0</v>
      </c>
      <c r="U27" s="230">
        <f t="shared" si="17"/>
        <v>0</v>
      </c>
      <c r="V27" s="230">
        <f t="shared" si="18"/>
        <v>0</v>
      </c>
      <c r="W27" s="235">
        <f t="shared" si="18"/>
        <v>0</v>
      </c>
    </row>
    <row r="28" spans="1:23">
      <c r="B28" s="218">
        <v>70</v>
      </c>
      <c r="C28" s="220" t="s">
        <v>16</v>
      </c>
      <c r="D28" s="224">
        <f t="shared" si="16"/>
        <v>8.4748874584761325E-13</v>
      </c>
      <c r="E28" s="190">
        <f t="shared" si="16"/>
        <v>8.4748874584761314E-13</v>
      </c>
      <c r="F28" s="190">
        <f t="shared" si="17"/>
        <v>8.4748874584761314E-13</v>
      </c>
      <c r="G28" s="190">
        <f t="shared" si="17"/>
        <v>8.4748874584761314E-13</v>
      </c>
      <c r="H28" s="190">
        <f t="shared" si="17"/>
        <v>8.4748874584761314E-13</v>
      </c>
      <c r="I28" s="190">
        <f t="shared" si="17"/>
        <v>8.4748874584761314E-13</v>
      </c>
      <c r="J28" s="190">
        <f t="shared" si="17"/>
        <v>3.9795944317688741E-13</v>
      </c>
      <c r="K28" s="190">
        <f t="shared" si="17"/>
        <v>3.1014080192903748E-13</v>
      </c>
      <c r="L28" s="190">
        <f t="shared" si="17"/>
        <v>3.1014080192903748E-13</v>
      </c>
      <c r="M28" s="190">
        <f t="shared" si="17"/>
        <v>5.113687251423471E-13</v>
      </c>
      <c r="N28" s="190">
        <f t="shared" si="17"/>
        <v>5.113687251423471E-13</v>
      </c>
      <c r="O28" s="190">
        <f t="shared" si="17"/>
        <v>3.4321267883274935E-8</v>
      </c>
      <c r="P28" s="190">
        <f t="shared" si="17"/>
        <v>3.4321267883274935E-8</v>
      </c>
      <c r="Q28" s="190">
        <f t="shared" si="17"/>
        <v>8.8453416490774633E-6</v>
      </c>
      <c r="R28" s="190">
        <f t="shared" si="17"/>
        <v>5.113687251423471E-13</v>
      </c>
      <c r="S28" s="190">
        <f t="shared" si="17"/>
        <v>5.113687251423471E-13</v>
      </c>
      <c r="T28" s="190">
        <f t="shared" si="17"/>
        <v>1.8907098109366416E-13</v>
      </c>
      <c r="U28" s="230">
        <f t="shared" si="17"/>
        <v>4.4186876380081224E-14</v>
      </c>
      <c r="V28" s="230">
        <f t="shared" si="18"/>
        <v>4.418687638008123E-14</v>
      </c>
      <c r="W28" s="235">
        <f t="shared" si="18"/>
        <v>1.1585177261963508E-13</v>
      </c>
    </row>
    <row r="29" spans="1:23">
      <c r="B29" s="218">
        <v>80</v>
      </c>
      <c r="C29" s="220" t="s">
        <v>16</v>
      </c>
      <c r="D29" s="224">
        <f t="shared" si="16"/>
        <v>7.3485403317974382E-9</v>
      </c>
      <c r="E29" s="190">
        <f t="shared" si="16"/>
        <v>7.3485402762862853E-9</v>
      </c>
      <c r="F29" s="190">
        <f t="shared" si="17"/>
        <v>7.3485402762862853E-9</v>
      </c>
      <c r="G29" s="190">
        <f t="shared" si="17"/>
        <v>7.3485402762862853E-9</v>
      </c>
      <c r="H29" s="190">
        <f t="shared" si="17"/>
        <v>7.3485402762862853E-9</v>
      </c>
      <c r="I29" s="190">
        <f t="shared" si="17"/>
        <v>7.3485402207751349E-9</v>
      </c>
      <c r="J29" s="190">
        <f t="shared" si="17"/>
        <v>3.8158378679042934E-9</v>
      </c>
      <c r="K29" s="190">
        <f t="shared" si="17"/>
        <v>3.0720602728351314E-9</v>
      </c>
      <c r="L29" s="190">
        <f t="shared" si="17"/>
        <v>3.0720602728351314E-9</v>
      </c>
      <c r="M29" s="190">
        <f t="shared" si="17"/>
        <v>4.74359101998445E-9</v>
      </c>
      <c r="N29" s="190">
        <f t="shared" si="17"/>
        <v>4.74359101998445E-9</v>
      </c>
      <c r="O29" s="190">
        <f t="shared" si="17"/>
        <v>5.533684809599925E-6</v>
      </c>
      <c r="P29" s="190">
        <f t="shared" si="17"/>
        <v>5.533684809599925E-6</v>
      </c>
      <c r="Q29" s="190">
        <f t="shared" si="17"/>
        <v>2.4386127829939541E-4</v>
      </c>
      <c r="R29" s="190">
        <f t="shared" si="17"/>
        <v>4.74359101998445E-9</v>
      </c>
      <c r="S29" s="190">
        <f t="shared" si="17"/>
        <v>4.74359101998445E-9</v>
      </c>
      <c r="T29" s="190">
        <f t="shared" si="17"/>
        <v>1.9961436947824041E-9</v>
      </c>
      <c r="U29" s="230">
        <f t="shared" si="17"/>
        <v>5.5885707173075616E-10</v>
      </c>
      <c r="V29" s="230">
        <f t="shared" si="18"/>
        <v>5.5885707173075616E-10</v>
      </c>
      <c r="W29" s="235">
        <f t="shared" si="18"/>
        <v>1.301407870357707E-9</v>
      </c>
    </row>
    <row r="30" spans="1:23">
      <c r="B30" s="218">
        <v>90</v>
      </c>
      <c r="C30" s="220" t="s">
        <v>16</v>
      </c>
      <c r="D30" s="224">
        <f t="shared" si="16"/>
        <v>4.1364545168565137E-6</v>
      </c>
      <c r="E30" s="190">
        <f t="shared" si="16"/>
        <v>4.1364544929312075E-6</v>
      </c>
      <c r="F30" s="190">
        <f t="shared" si="17"/>
        <v>4.1364544860478239E-6</v>
      </c>
      <c r="G30" s="190">
        <f t="shared" si="17"/>
        <v>4.1364544860478239E-6</v>
      </c>
      <c r="H30" s="190">
        <f t="shared" si="17"/>
        <v>4.1364544860478239E-6</v>
      </c>
      <c r="I30" s="190">
        <f t="shared" si="17"/>
        <v>4.1364544807187542E-6</v>
      </c>
      <c r="J30" s="190">
        <f t="shared" si="17"/>
        <v>2.3706026359149317E-6</v>
      </c>
      <c r="K30" s="190">
        <f t="shared" si="17"/>
        <v>1.970509628079764E-6</v>
      </c>
      <c r="L30" s="190">
        <f t="shared" si="17"/>
        <v>1.970509628079764E-6</v>
      </c>
      <c r="M30" s="190">
        <f t="shared" si="17"/>
        <v>2.8529770422780487E-6</v>
      </c>
      <c r="N30" s="190">
        <f t="shared" si="17"/>
        <v>2.8529770422780487E-6</v>
      </c>
      <c r="O30" s="190">
        <f t="shared" si="17"/>
        <v>2.077877882953327E-4</v>
      </c>
      <c r="P30" s="190">
        <f t="shared" si="17"/>
        <v>2.077877882953327E-4</v>
      </c>
      <c r="Q30" s="190">
        <f t="shared" si="17"/>
        <v>2.6308952635953893E-3</v>
      </c>
      <c r="R30" s="190">
        <f t="shared" si="17"/>
        <v>2.8529770422780487E-6</v>
      </c>
      <c r="S30" s="190">
        <f t="shared" si="17"/>
        <v>2.8529770422780487E-6</v>
      </c>
      <c r="T30" s="190">
        <f t="shared" si="17"/>
        <v>1.3630800530517462E-6</v>
      </c>
      <c r="U30" s="230">
        <f t="shared" si="17"/>
        <v>4.5580848168080829E-7</v>
      </c>
      <c r="V30" s="230">
        <f t="shared" si="18"/>
        <v>4.5580848040405181E-7</v>
      </c>
      <c r="W30" s="235">
        <f t="shared" si="18"/>
        <v>9.4444021070394502E-7</v>
      </c>
    </row>
    <row r="31" spans="1:23">
      <c r="B31" s="218">
        <v>100</v>
      </c>
      <c r="C31" s="220" t="s">
        <v>16</v>
      </c>
      <c r="D31" s="224">
        <f t="shared" si="16"/>
        <v>3.4759596775468809E-4</v>
      </c>
      <c r="E31" s="190">
        <f t="shared" si="16"/>
        <v>3.4759596656008807E-4</v>
      </c>
      <c r="F31" s="190">
        <f t="shared" si="17"/>
        <v>3.4759596621392047E-4</v>
      </c>
      <c r="G31" s="190">
        <f t="shared" si="17"/>
        <v>3.4759596621392047E-4</v>
      </c>
      <c r="H31" s="190">
        <f t="shared" si="17"/>
        <v>3.4759596621392047E-4</v>
      </c>
      <c r="I31" s="190">
        <f t="shared" si="17"/>
        <v>3.4759596594718944E-4</v>
      </c>
      <c r="J31" s="190">
        <f t="shared" si="17"/>
        <v>2.1934791380068266E-4</v>
      </c>
      <c r="K31" s="190">
        <f t="shared" si="17"/>
        <v>1.8811150893971451E-4</v>
      </c>
      <c r="L31" s="190">
        <f t="shared" si="17"/>
        <v>1.8811150893971451E-4</v>
      </c>
      <c r="M31" s="190">
        <f t="shared" si="17"/>
        <v>2.5575420491746881E-4</v>
      </c>
      <c r="N31" s="190">
        <f t="shared" si="17"/>
        <v>2.5575420491746881E-4</v>
      </c>
      <c r="O31" s="190">
        <f t="shared" si="17"/>
        <v>2.8330486545866669E-3</v>
      </c>
      <c r="P31" s="190">
        <f t="shared" si="17"/>
        <v>2.8330486545866669E-3</v>
      </c>
      <c r="Q31" s="190">
        <f t="shared" si="17"/>
        <v>1.4797472912998821E-2</v>
      </c>
      <c r="R31" s="190">
        <f t="shared" si="17"/>
        <v>2.5575420491746881E-4</v>
      </c>
      <c r="S31" s="190">
        <f t="shared" si="17"/>
        <v>2.5575420491746881E-4</v>
      </c>
      <c r="T31" s="190">
        <f t="shared" si="17"/>
        <v>1.383344756280547E-4</v>
      </c>
      <c r="U31" s="230">
        <f t="shared" si="17"/>
        <v>5.5044239526291783E-5</v>
      </c>
      <c r="V31" s="230">
        <f t="shared" si="18"/>
        <v>5.5044239426926815E-5</v>
      </c>
      <c r="W31" s="235">
        <f t="shared" si="18"/>
        <v>1.0172802041080731E-4</v>
      </c>
    </row>
    <row r="32" spans="1:23">
      <c r="B32" s="218">
        <v>110</v>
      </c>
      <c r="C32" s="220" t="s">
        <v>16</v>
      </c>
      <c r="D32" s="224">
        <f t="shared" si="16"/>
        <v>7.4486438153660295E-3</v>
      </c>
      <c r="E32" s="190">
        <f t="shared" si="16"/>
        <v>7.4486438014483283E-3</v>
      </c>
      <c r="F32" s="190">
        <f t="shared" si="17"/>
        <v>7.448643797414666E-3</v>
      </c>
      <c r="G32" s="190">
        <f t="shared" si="17"/>
        <v>7.448643797414666E-3</v>
      </c>
      <c r="H32" s="190">
        <f t="shared" si="17"/>
        <v>7.448643797414666E-3</v>
      </c>
      <c r="I32" s="190">
        <f t="shared" si="17"/>
        <v>7.4486437943073192E-3</v>
      </c>
      <c r="J32" s="190">
        <f t="shared" si="17"/>
        <v>5.1590567662855302E-3</v>
      </c>
      <c r="K32" s="190">
        <f t="shared" si="17"/>
        <v>4.5601784145553048E-3</v>
      </c>
      <c r="L32" s="190">
        <f t="shared" si="17"/>
        <v>4.5601784145553048E-3</v>
      </c>
      <c r="M32" s="190">
        <f t="shared" si="17"/>
        <v>5.8338780134483681E-3</v>
      </c>
      <c r="N32" s="190">
        <f t="shared" si="17"/>
        <v>5.8338780134483681E-3</v>
      </c>
      <c r="O32" s="190">
        <f t="shared" si="17"/>
        <v>1.864753492652399E-2</v>
      </c>
      <c r="P32" s="190">
        <f t="shared" si="17"/>
        <v>1.864753492652399E-2</v>
      </c>
      <c r="Q32" s="190">
        <f t="shared" si="17"/>
        <v>5.2155206308061142E-2</v>
      </c>
      <c r="R32" s="190">
        <f t="shared" si="17"/>
        <v>5.8338780134483681E-3</v>
      </c>
      <c r="S32" s="190">
        <f t="shared" si="17"/>
        <v>5.8338780134483681E-3</v>
      </c>
      <c r="T32" s="190">
        <f t="shared" si="17"/>
        <v>3.5583472339713595E-3</v>
      </c>
      <c r="U32" s="230">
        <f t="shared" si="17"/>
        <v>1.6764637495144672E-3</v>
      </c>
      <c r="V32" s="230">
        <f t="shared" si="18"/>
        <v>1.6764637477102995E-3</v>
      </c>
      <c r="W32" s="235">
        <f t="shared" si="18"/>
        <v>2.7723553779910315E-3</v>
      </c>
    </row>
    <row r="33" spans="2:23">
      <c r="B33" s="218">
        <v>120</v>
      </c>
      <c r="C33" s="220" t="s">
        <v>16</v>
      </c>
      <c r="D33" s="224">
        <f t="shared" si="16"/>
        <v>5.8622677988790846E-2</v>
      </c>
      <c r="E33" s="190">
        <f t="shared" si="16"/>
        <v>5.8622677937909422E-2</v>
      </c>
      <c r="F33" s="190">
        <f t="shared" si="17"/>
        <v>5.8622677923162947E-2</v>
      </c>
      <c r="G33" s="190">
        <f t="shared" si="17"/>
        <v>5.8622677923162947E-2</v>
      </c>
      <c r="H33" s="190">
        <f t="shared" si="17"/>
        <v>5.8622677923162947E-2</v>
      </c>
      <c r="I33" s="190">
        <f t="shared" si="17"/>
        <v>5.8622677911802756E-2</v>
      </c>
      <c r="J33" s="190">
        <f t="shared" si="17"/>
        <v>4.4355064973363729E-2</v>
      </c>
      <c r="K33" s="190">
        <f t="shared" si="17"/>
        <v>4.035106849966924E-2</v>
      </c>
      <c r="L33" s="190">
        <f t="shared" si="17"/>
        <v>4.035106849966924E-2</v>
      </c>
      <c r="M33" s="190">
        <f t="shared" si="17"/>
        <v>4.8717324391981454E-2</v>
      </c>
      <c r="N33" s="190">
        <f t="shared" si="17"/>
        <v>4.8717324391981454E-2</v>
      </c>
      <c r="O33" s="190">
        <f t="shared" si="17"/>
        <v>7.1834989374252978E-2</v>
      </c>
      <c r="P33" s="190">
        <f t="shared" si="17"/>
        <v>7.1834989374252978E-2</v>
      </c>
      <c r="Q33" s="190">
        <f t="shared" si="17"/>
        <v>0.13042446045184863</v>
      </c>
      <c r="R33" s="190">
        <f t="shared" si="17"/>
        <v>4.8717324391981454E-2</v>
      </c>
      <c r="S33" s="190">
        <f t="shared" si="17"/>
        <v>4.8717324391981454E-2</v>
      </c>
      <c r="T33" s="190">
        <f t="shared" si="17"/>
        <v>3.3318608417257367E-2</v>
      </c>
      <c r="U33" s="230">
        <f t="shared" si="17"/>
        <v>1.8456092448267514E-2</v>
      </c>
      <c r="V33" s="230">
        <f t="shared" si="18"/>
        <v>1.8456092437519833E-2</v>
      </c>
      <c r="W33" s="235">
        <f t="shared" si="18"/>
        <v>2.7433466026343944E-2</v>
      </c>
    </row>
    <row r="34" spans="2:23">
      <c r="B34" s="218">
        <v>130</v>
      </c>
      <c r="C34" s="220" t="s">
        <v>16</v>
      </c>
      <c r="D34" s="224">
        <f t="shared" si="16"/>
        <v>0.22058319208870683</v>
      </c>
      <c r="E34" s="190">
        <f t="shared" si="16"/>
        <v>0.22058319202528145</v>
      </c>
      <c r="F34" s="190">
        <f t="shared" si="17"/>
        <v>0.22058319200689963</v>
      </c>
      <c r="G34" s="190">
        <f t="shared" si="17"/>
        <v>0.22058319200689963</v>
      </c>
      <c r="H34" s="190">
        <f t="shared" si="17"/>
        <v>0.22058319200689963</v>
      </c>
      <c r="I34" s="190">
        <f t="shared" si="17"/>
        <v>0.2205831919927389</v>
      </c>
      <c r="J34" s="190">
        <f t="shared" si="17"/>
        <v>0.18102098881818288</v>
      </c>
      <c r="K34" s="190">
        <f t="shared" si="17"/>
        <v>0.16911977852120713</v>
      </c>
      <c r="L34" s="190">
        <f t="shared" si="17"/>
        <v>0.16911977852120713</v>
      </c>
      <c r="M34" s="190">
        <f t="shared" si="17"/>
        <v>0.19355818229221214</v>
      </c>
      <c r="N34" s="190">
        <f t="shared" si="17"/>
        <v>0.19355818229221214</v>
      </c>
      <c r="O34" s="190">
        <f t="shared" si="17"/>
        <v>0.18562105091067019</v>
      </c>
      <c r="P34" s="190">
        <f t="shared" si="17"/>
        <v>0.18562105091067019</v>
      </c>
      <c r="Q34" s="190">
        <f t="shared" si="17"/>
        <v>0.25257513476702165</v>
      </c>
      <c r="R34" s="190">
        <f t="shared" si="17"/>
        <v>0.19355818229221214</v>
      </c>
      <c r="S34" s="190">
        <f t="shared" si="17"/>
        <v>0.19355818229221214</v>
      </c>
      <c r="T34" s="190">
        <f t="shared" si="17"/>
        <v>0.14716956211160398</v>
      </c>
      <c r="U34" s="230">
        <f t="shared" si="17"/>
        <v>9.4857836970577702E-2</v>
      </c>
      <c r="V34" s="230">
        <f t="shared" si="18"/>
        <v>9.4857836945360707E-2</v>
      </c>
      <c r="W34" s="235">
        <f t="shared" si="18"/>
        <v>0.12757830254700353</v>
      </c>
    </row>
    <row r="35" spans="2:23">
      <c r="B35" s="218">
        <v>140</v>
      </c>
      <c r="C35" s="220" t="s">
        <v>16</v>
      </c>
      <c r="D35" s="224">
        <f t="shared" si="16"/>
        <v>0.48636999695841354</v>
      </c>
      <c r="E35" s="190">
        <f t="shared" si="16"/>
        <v>0.48636999695463007</v>
      </c>
      <c r="F35" s="190">
        <f t="shared" si="17"/>
        <v>0.4863699969535335</v>
      </c>
      <c r="G35" s="190">
        <f t="shared" si="17"/>
        <v>0.4863699969535335</v>
      </c>
      <c r="H35" s="190">
        <f t="shared" si="17"/>
        <v>0.4863699969535335</v>
      </c>
      <c r="I35" s="190">
        <f t="shared" si="17"/>
        <v>0.48636999695268884</v>
      </c>
      <c r="J35" s="190">
        <f t="shared" si="17"/>
        <v>0.42830904927916713</v>
      </c>
      <c r="K35" s="190">
        <f t="shared" si="17"/>
        <v>0.40960307344003366</v>
      </c>
      <c r="L35" s="190">
        <f t="shared" si="17"/>
        <v>0.40960307344003366</v>
      </c>
      <c r="M35" s="190">
        <f t="shared" si="17"/>
        <v>0.44736372491765619</v>
      </c>
      <c r="N35" s="190">
        <f t="shared" si="17"/>
        <v>0.44736372491765619</v>
      </c>
      <c r="O35" s="190">
        <f t="shared" si="17"/>
        <v>0.35589337957232525</v>
      </c>
      <c r="P35" s="190">
        <f t="shared" si="17"/>
        <v>0.35589337957232525</v>
      </c>
      <c r="Q35" s="190">
        <f t="shared" si="17"/>
        <v>0.403865799127964</v>
      </c>
      <c r="R35" s="190">
        <f t="shared" si="17"/>
        <v>0.44736372491765619</v>
      </c>
      <c r="S35" s="190">
        <f t="shared" si="17"/>
        <v>0.44736372491765619</v>
      </c>
      <c r="T35" s="190">
        <f t="shared" si="17"/>
        <v>0.3733659790343935</v>
      </c>
      <c r="U35" s="230">
        <f t="shared" si="17"/>
        <v>0.27575687664851256</v>
      </c>
      <c r="V35" s="230">
        <f t="shared" si="18"/>
        <v>0.27575687662585158</v>
      </c>
      <c r="W35" s="235">
        <f t="shared" si="18"/>
        <v>0.3388754948934708</v>
      </c>
    </row>
    <row r="36" spans="2:23">
      <c r="B36" s="218">
        <v>150</v>
      </c>
      <c r="C36" s="220" t="s">
        <v>16</v>
      </c>
      <c r="D36" s="224">
        <f t="shared" si="16"/>
        <v>0.74248126418060434</v>
      </c>
      <c r="E36" s="190">
        <f t="shared" si="16"/>
        <v>0.74248126423895211</v>
      </c>
      <c r="F36" s="190">
        <f t="shared" si="17"/>
        <v>0.74248126425586269</v>
      </c>
      <c r="G36" s="190">
        <f t="shared" si="17"/>
        <v>0.74248126425586269</v>
      </c>
      <c r="H36" s="190">
        <f t="shared" si="17"/>
        <v>0.74248126425586269</v>
      </c>
      <c r="I36" s="190">
        <f t="shared" si="17"/>
        <v>0.74248126426888983</v>
      </c>
      <c r="J36" s="190">
        <f t="shared" si="17"/>
        <v>0.69126320370005268</v>
      </c>
      <c r="K36" s="190">
        <f t="shared" si="17"/>
        <v>0.67360562410878155</v>
      </c>
      <c r="L36" s="190">
        <f t="shared" si="17"/>
        <v>0.67360562410878155</v>
      </c>
      <c r="M36" s="190">
        <f t="shared" si="17"/>
        <v>0.70865644782476056</v>
      </c>
      <c r="N36" s="190">
        <f t="shared" si="17"/>
        <v>0.70865644782476056</v>
      </c>
      <c r="O36" s="190">
        <f t="shared" si="17"/>
        <v>0.54718321787886337</v>
      </c>
      <c r="P36" s="190">
        <f t="shared" si="17"/>
        <v>0.54718321787886337</v>
      </c>
      <c r="Q36" s="190">
        <f t="shared" si="17"/>
        <v>0.55969211349561465</v>
      </c>
      <c r="R36" s="190">
        <f t="shared" si="17"/>
        <v>0.70865644782476056</v>
      </c>
      <c r="S36" s="190">
        <f t="shared" si="17"/>
        <v>0.70865644782476056</v>
      </c>
      <c r="T36" s="190">
        <f t="shared" si="17"/>
        <v>0.63767052891967968</v>
      </c>
      <c r="U36" s="230">
        <f t="shared" si="17"/>
        <v>0.52800824316448225</v>
      </c>
      <c r="V36" s="230">
        <f t="shared" si="18"/>
        <v>0.52800824316766692</v>
      </c>
      <c r="W36" s="235">
        <f t="shared" si="18"/>
        <v>0.60119911618463506</v>
      </c>
    </row>
    <row r="37" spans="2:23">
      <c r="B37" s="218">
        <v>160</v>
      </c>
      <c r="C37" s="220" t="s">
        <v>16</v>
      </c>
      <c r="D37" s="224">
        <f t="shared" si="16"/>
        <v>0.9019335462519894</v>
      </c>
      <c r="E37" s="190">
        <f t="shared" si="16"/>
        <v>0.90193354631409184</v>
      </c>
      <c r="F37" s="190">
        <f t="shared" si="17"/>
        <v>0.90193354633209033</v>
      </c>
      <c r="G37" s="190">
        <f t="shared" si="17"/>
        <v>0.90193354633209033</v>
      </c>
      <c r="H37" s="190">
        <f t="shared" si="17"/>
        <v>0.90193354633209033</v>
      </c>
      <c r="I37" s="190">
        <f t="shared" si="17"/>
        <v>0.90193354634595579</v>
      </c>
      <c r="J37" s="190">
        <f t="shared" si="17"/>
        <v>0.87205541852638435</v>
      </c>
      <c r="K37" s="190">
        <f t="shared" si="17"/>
        <v>0.86104239715983388</v>
      </c>
      <c r="L37" s="190">
        <f t="shared" si="17"/>
        <v>0.86104239715983388</v>
      </c>
      <c r="M37" s="190">
        <f t="shared" si="17"/>
        <v>0.88254594484951077</v>
      </c>
      <c r="N37" s="190">
        <f t="shared" si="17"/>
        <v>0.88254594484951077</v>
      </c>
      <c r="O37" s="190">
        <f t="shared" si="17"/>
        <v>0.71740940082691862</v>
      </c>
      <c r="P37" s="190">
        <f t="shared" si="17"/>
        <v>0.71740940082691862</v>
      </c>
      <c r="Q37" s="190">
        <f t="shared" si="17"/>
        <v>0.69793668996212932</v>
      </c>
      <c r="R37" s="190">
        <f t="shared" si="17"/>
        <v>0.88254594484951077</v>
      </c>
      <c r="S37" s="190">
        <f t="shared" si="17"/>
        <v>0.88254594484951077</v>
      </c>
      <c r="T37" s="190">
        <f t="shared" si="17"/>
        <v>0.83749179630763493</v>
      </c>
      <c r="U37" s="230">
        <f t="shared" ref="U37" si="19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0.75587619660430327</v>
      </c>
      <c r="V37" s="230">
        <f t="shared" si="18"/>
        <v>0.75587619662907102</v>
      </c>
      <c r="W37" s="235">
        <f t="shared" si="18"/>
        <v>0.81200631088650932</v>
      </c>
    </row>
    <row r="38" spans="2:23">
      <c r="B38" s="218">
        <v>170</v>
      </c>
      <c r="C38" s="220" t="s">
        <v>16</v>
      </c>
      <c r="D38" s="224">
        <f t="shared" si="16"/>
        <v>0.971058602659845</v>
      </c>
      <c r="E38" s="190">
        <f t="shared" si="16"/>
        <v>0.97105860269462674</v>
      </c>
      <c r="F38" s="190">
        <f t="shared" ref="F38:W53" si="20">IF((F$2-(SQRT((F$9/F$15)^2+4*F$16*F$14))*$B38) &lt; 0, 0.5*EXP(((F$9/F$15)*F$2)/(2*F$14))*(EXP(-(F$2*(SQRT((F$9/F$15)^2+4*F$16*F$14)))/(2*F$14))*(2-ERFC(-(F$2-(SQRT((F$9/F$15)^2+4*F$16*F$14))*$B38)/(2*SQRT(F$14*$B38))))),0.5*EXP(((F$9/F$15)*F$2)/(2*F$14))*(EXP(-(F$2*(SQRT((F$9/F$15)^2+4*F$16*F$14)))/(2*F$14))*ERFC((F$2-(SQRT((F$9/F$15)^2+4*F$16*F$14))*$B38)/(2*SQRT(F$14*$B38)))))</f>
        <v>0.97105860270470723</v>
      </c>
      <c r="G38" s="190">
        <f t="shared" si="20"/>
        <v>0.97105860270470723</v>
      </c>
      <c r="H38" s="190">
        <f t="shared" si="20"/>
        <v>0.97105860270470723</v>
      </c>
      <c r="I38" s="190">
        <f t="shared" si="20"/>
        <v>0.97105860271247291</v>
      </c>
      <c r="J38" s="190">
        <f t="shared" si="20"/>
        <v>0.95865972027853508</v>
      </c>
      <c r="K38" s="190">
        <f t="shared" si="20"/>
        <v>0.95377748319688282</v>
      </c>
      <c r="L38" s="190">
        <f t="shared" si="20"/>
        <v>0.95377748319688282</v>
      </c>
      <c r="M38" s="190">
        <f t="shared" si="20"/>
        <v>0.96315713920349977</v>
      </c>
      <c r="N38" s="190">
        <f t="shared" si="20"/>
        <v>0.96315713920349977</v>
      </c>
      <c r="O38" s="190">
        <f t="shared" si="20"/>
        <v>0.84246074967550155</v>
      </c>
      <c r="P38" s="190">
        <f t="shared" si="20"/>
        <v>0.84246074967550155</v>
      </c>
      <c r="Q38" s="190">
        <f t="shared" si="20"/>
        <v>0.80645655344294254</v>
      </c>
      <c r="R38" s="190">
        <f t="shared" si="20"/>
        <v>0.96315713920349977</v>
      </c>
      <c r="S38" s="190">
        <f t="shared" si="20"/>
        <v>0.96315713920349977</v>
      </c>
      <c r="T38" s="190">
        <f t="shared" si="20"/>
        <v>0.94280448876761047</v>
      </c>
      <c r="U38" s="230">
        <f t="shared" si="20"/>
        <v>0.89951752353804482</v>
      </c>
      <c r="V38" s="230">
        <f t="shared" si="20"/>
        <v>0.89951752356369552</v>
      </c>
      <c r="W38" s="235">
        <f t="shared" si="20"/>
        <v>0.93014425295940795</v>
      </c>
    </row>
    <row r="39" spans="2:23">
      <c r="B39" s="218">
        <v>180</v>
      </c>
      <c r="C39" s="220" t="s">
        <v>16</v>
      </c>
      <c r="D39" s="224">
        <f t="shared" si="16"/>
        <v>0.99319846089477315</v>
      </c>
      <c r="E39" s="190">
        <f t="shared" si="16"/>
        <v>0.99319846090779085</v>
      </c>
      <c r="F39" s="190">
        <f t="shared" si="20"/>
        <v>0.99319846091156383</v>
      </c>
      <c r="G39" s="190">
        <f t="shared" si="20"/>
        <v>0.99319846091156383</v>
      </c>
      <c r="H39" s="190">
        <f t="shared" si="20"/>
        <v>0.99319846091156383</v>
      </c>
      <c r="I39" s="190">
        <f t="shared" si="20"/>
        <v>0.99319846091447028</v>
      </c>
      <c r="J39" s="190">
        <f t="shared" si="20"/>
        <v>0.98932429220089968</v>
      </c>
      <c r="K39" s="190">
        <f t="shared" si="20"/>
        <v>0.98769596119653269</v>
      </c>
      <c r="L39" s="190">
        <f t="shared" si="20"/>
        <v>0.98769596119653269</v>
      </c>
      <c r="M39" s="190">
        <f t="shared" si="20"/>
        <v>0.99077489659435769</v>
      </c>
      <c r="N39" s="190">
        <f t="shared" si="20"/>
        <v>0.99077489659435769</v>
      </c>
      <c r="O39" s="190">
        <f t="shared" si="20"/>
        <v>0.92078448216316422</v>
      </c>
      <c r="P39" s="190">
        <f t="shared" si="20"/>
        <v>0.92078448216316422</v>
      </c>
      <c r="Q39" s="190">
        <f t="shared" si="20"/>
        <v>0.88342108803685471</v>
      </c>
      <c r="R39" s="190">
        <f t="shared" si="20"/>
        <v>0.99077489659435769</v>
      </c>
      <c r="S39" s="190">
        <f t="shared" si="20"/>
        <v>0.99077489659435769</v>
      </c>
      <c r="T39" s="190">
        <f t="shared" si="20"/>
        <v>0.98384865211575323</v>
      </c>
      <c r="U39" s="230">
        <f t="shared" si="20"/>
        <v>0.96653137422829216</v>
      </c>
      <c r="V39" s="230">
        <f t="shared" si="20"/>
        <v>0.96653137424383329</v>
      </c>
      <c r="W39" s="235">
        <f t="shared" si="20"/>
        <v>0.97911630420669526</v>
      </c>
    </row>
    <row r="40" spans="2:23">
      <c r="B40" s="218">
        <v>190</v>
      </c>
      <c r="C40" s="220" t="s">
        <v>16</v>
      </c>
      <c r="D40" s="224">
        <f t="shared" si="16"/>
        <v>0.99869177217014937</v>
      </c>
      <c r="E40" s="190">
        <f t="shared" si="16"/>
        <v>0.99869177217374827</v>
      </c>
      <c r="F40" s="190">
        <f t="shared" si="20"/>
        <v>0.99869177217479144</v>
      </c>
      <c r="G40" s="190">
        <f t="shared" si="20"/>
        <v>0.99869177217479144</v>
      </c>
      <c r="H40" s="190">
        <f t="shared" si="20"/>
        <v>0.99869177217479144</v>
      </c>
      <c r="I40" s="190">
        <f t="shared" si="20"/>
        <v>0.99869177217559491</v>
      </c>
      <c r="J40" s="190">
        <f t="shared" si="20"/>
        <v>0.99773849295017525</v>
      </c>
      <c r="K40" s="190">
        <f t="shared" si="20"/>
        <v>0.99731116658603958</v>
      </c>
      <c r="L40" s="190">
        <f t="shared" si="20"/>
        <v>0.99731116658603958</v>
      </c>
      <c r="M40" s="190">
        <f t="shared" si="20"/>
        <v>0.99810665302189117</v>
      </c>
      <c r="N40" s="190">
        <f t="shared" si="20"/>
        <v>0.99810665302189117</v>
      </c>
      <c r="O40" s="190">
        <f t="shared" si="20"/>
        <v>0.96369103948634693</v>
      </c>
      <c r="P40" s="190">
        <f t="shared" si="20"/>
        <v>0.96369103948634693</v>
      </c>
      <c r="Q40" s="190">
        <f t="shared" si="20"/>
        <v>0.93355520930784086</v>
      </c>
      <c r="R40" s="190">
        <f t="shared" si="20"/>
        <v>0.99810665302189117</v>
      </c>
      <c r="S40" s="190">
        <f t="shared" si="20"/>
        <v>0.99810665302189117</v>
      </c>
      <c r="T40" s="190">
        <f t="shared" si="20"/>
        <v>0.99624950802972501</v>
      </c>
      <c r="U40" s="230">
        <f t="shared" si="20"/>
        <v>0.99078416583571871</v>
      </c>
      <c r="V40" s="230">
        <f t="shared" si="20"/>
        <v>0.99078416584237994</v>
      </c>
      <c r="W40" s="235">
        <f t="shared" si="20"/>
        <v>0.99485736123741886</v>
      </c>
    </row>
    <row r="41" spans="2:23">
      <c r="B41" s="218">
        <v>200</v>
      </c>
      <c r="C41" s="220" t="s">
        <v>16</v>
      </c>
      <c r="D41" s="224">
        <f t="shared" si="16"/>
        <v>0.99978883301034904</v>
      </c>
      <c r="E41" s="190">
        <f t="shared" ref="E41:T59" si="21">IF((E$2-(SQRT((E$9/E$15)^2+4*E$16*E$14))*$B41) &lt; 0, 0.5*EXP(((E$9/E$15)*E$2)/(2*E$14))*(EXP(-(E$2*(SQRT((E$9/E$15)^2+4*E$16*E$14)))/(2*E$14))*(2-ERFC(-(E$2-(SQRT((E$9/E$15)^2+4*E$16*E$14))*$B41)/(2*SQRT(E$14*$B41))))),0.5*EXP(((E$9/E$15)*E$2)/(2*E$14))*(EXP(-(E$2*(SQRT((E$9/E$15)^2+4*E$16*E$14)))/(2*E$14))*ERFC((E$2-(SQRT((E$9/E$15)^2+4*E$16*E$14))*$B41)/(2*SQRT(E$14*$B41)))))</f>
        <v>0.99978883301112953</v>
      </c>
      <c r="F41" s="190">
        <f t="shared" si="21"/>
        <v>0.99978883301135579</v>
      </c>
      <c r="G41" s="190">
        <f t="shared" si="21"/>
        <v>0.99978883301135579</v>
      </c>
      <c r="H41" s="190">
        <f t="shared" si="21"/>
        <v>0.99978883301135579</v>
      </c>
      <c r="I41" s="190">
        <f t="shared" si="21"/>
        <v>0.99978883301152999</v>
      </c>
      <c r="J41" s="190">
        <f t="shared" si="21"/>
        <v>0.99959736643664032</v>
      </c>
      <c r="K41" s="190">
        <f t="shared" si="21"/>
        <v>0.99950590028130659</v>
      </c>
      <c r="L41" s="190">
        <f t="shared" si="21"/>
        <v>0.99950590028130659</v>
      </c>
      <c r="M41" s="190">
        <f t="shared" si="21"/>
        <v>0.99967357701700532</v>
      </c>
      <c r="N41" s="190">
        <f t="shared" si="21"/>
        <v>0.99967357701700532</v>
      </c>
      <c r="O41" s="190">
        <f t="shared" si="21"/>
        <v>0.98467334124647732</v>
      </c>
      <c r="P41" s="190">
        <f t="shared" si="21"/>
        <v>0.98467334124647732</v>
      </c>
      <c r="Q41" s="190">
        <f t="shared" si="21"/>
        <v>0.96394504947849335</v>
      </c>
      <c r="R41" s="190">
        <f t="shared" si="21"/>
        <v>0.99967357701700532</v>
      </c>
      <c r="S41" s="190">
        <f t="shared" si="21"/>
        <v>0.99967357701700532</v>
      </c>
      <c r="T41" s="190">
        <f t="shared" si="21"/>
        <v>0.99926689933800761</v>
      </c>
      <c r="U41" s="230">
        <f t="shared" si="20"/>
        <v>0.99785647723464754</v>
      </c>
      <c r="V41" s="230">
        <f t="shared" si="20"/>
        <v>0.99785647723684401</v>
      </c>
      <c r="W41" s="235">
        <f t="shared" si="20"/>
        <v>0.99893281197136441</v>
      </c>
    </row>
    <row r="42" spans="2:23">
      <c r="B42" s="218">
        <v>210</v>
      </c>
      <c r="C42" s="220" t="s">
        <v>16</v>
      </c>
      <c r="D42" s="224">
        <f t="shared" si="16"/>
        <v>0.99997075961080839</v>
      </c>
      <c r="E42" s="190">
        <f t="shared" si="21"/>
        <v>0.99997075961094661</v>
      </c>
      <c r="F42" s="190">
        <f t="shared" si="21"/>
        <v>0.9999707596109868</v>
      </c>
      <c r="G42" s="190">
        <f t="shared" si="21"/>
        <v>0.9999707596109868</v>
      </c>
      <c r="H42" s="190">
        <f t="shared" si="21"/>
        <v>0.9999707596109868</v>
      </c>
      <c r="I42" s="190">
        <f t="shared" ref="F42:V57" si="22">IF((I$2-(SQRT((I$9/I$15)^2+4*I$16*I$14))*$B42) &lt; 0, 0.5*EXP(((I$9/I$15)*I$2)/(2*I$14))*(EXP(-(I$2*(SQRT((I$9/I$15)^2+4*I$16*I$14)))/(2*I$14))*(2-ERFC(-(I$2-(SQRT((I$9/I$15)^2+4*I$16*I$14))*$B42)/(2*SQRT(I$14*$B42))))),0.5*EXP(((I$9/I$15)*I$2)/(2*I$14))*(EXP(-(I$2*(SQRT((I$9/I$15)^2+4*I$16*I$14)))/(2*I$14))*ERFC((I$2-(SQRT((I$9/I$15)^2+4*I$16*I$14))*$B42)/(2*SQRT(I$14*$B42)))))</f>
        <v>0.99997075961101778</v>
      </c>
      <c r="J42" s="190">
        <f t="shared" si="22"/>
        <v>0.999938443689112</v>
      </c>
      <c r="K42" s="190">
        <f t="shared" si="22"/>
        <v>0.99992200495222228</v>
      </c>
      <c r="L42" s="190">
        <f t="shared" si="22"/>
        <v>0.99992200495222228</v>
      </c>
      <c r="M42" s="190">
        <f t="shared" si="22"/>
        <v>0.99995169038110587</v>
      </c>
      <c r="N42" s="190">
        <f t="shared" si="22"/>
        <v>0.99995169038110587</v>
      </c>
      <c r="O42" s="190">
        <f t="shared" si="22"/>
        <v>0.99398568460599968</v>
      </c>
      <c r="P42" s="190">
        <f t="shared" si="22"/>
        <v>0.99398568460599968</v>
      </c>
      <c r="Q42" s="190">
        <f t="shared" si="22"/>
        <v>0.98126984386761962</v>
      </c>
      <c r="R42" s="190">
        <f t="shared" si="22"/>
        <v>0.99995169038110587</v>
      </c>
      <c r="S42" s="190">
        <f t="shared" si="22"/>
        <v>0.99995169038110587</v>
      </c>
      <c r="T42" s="190">
        <f t="shared" si="22"/>
        <v>0.99987681669853745</v>
      </c>
      <c r="U42" s="230">
        <f t="shared" si="22"/>
        <v>0.99957042099019933</v>
      </c>
      <c r="V42" s="230">
        <f t="shared" si="22"/>
        <v>0.99957042099078552</v>
      </c>
      <c r="W42" s="235">
        <f t="shared" si="20"/>
        <v>0.99980948367473588</v>
      </c>
    </row>
    <row r="43" spans="2:23">
      <c r="B43" s="218">
        <v>220</v>
      </c>
      <c r="C43" s="220" t="s">
        <v>16</v>
      </c>
      <c r="D43" s="224">
        <f t="shared" si="16"/>
        <v>0.99999646010510557</v>
      </c>
      <c r="E43" s="190">
        <f t="shared" si="21"/>
        <v>0.99999646010512611</v>
      </c>
      <c r="F43" s="190">
        <f t="shared" si="22"/>
        <v>0.9999964601051321</v>
      </c>
      <c r="G43" s="190">
        <f t="shared" si="22"/>
        <v>0.9999964601051321</v>
      </c>
      <c r="H43" s="190">
        <f t="shared" si="22"/>
        <v>0.9999964601051321</v>
      </c>
      <c r="I43" s="190">
        <f t="shared" si="22"/>
        <v>0.99999646010513688</v>
      </c>
      <c r="J43" s="190">
        <f t="shared" si="22"/>
        <v>0.99999176638087228</v>
      </c>
      <c r="K43" s="190">
        <f t="shared" si="22"/>
        <v>0.99998922590809669</v>
      </c>
      <c r="L43" s="190">
        <f t="shared" si="22"/>
        <v>0.99998922590809669</v>
      </c>
      <c r="M43" s="190">
        <f t="shared" si="22"/>
        <v>0.99999374628108517</v>
      </c>
      <c r="N43" s="190">
        <f t="shared" si="22"/>
        <v>0.99999374628108517</v>
      </c>
      <c r="O43" s="190">
        <f t="shared" si="22"/>
        <v>0.99778762219306449</v>
      </c>
      <c r="P43" s="190">
        <f t="shared" si="22"/>
        <v>0.99778762219306449</v>
      </c>
      <c r="Q43" s="190">
        <f t="shared" si="22"/>
        <v>0.99063888302804537</v>
      </c>
      <c r="R43" s="190">
        <f t="shared" si="22"/>
        <v>0.99999374628108517</v>
      </c>
      <c r="S43" s="190">
        <f t="shared" si="22"/>
        <v>0.99999374628108517</v>
      </c>
      <c r="T43" s="190">
        <f t="shared" si="22"/>
        <v>0.99998187748229617</v>
      </c>
      <c r="U43" s="230">
        <f t="shared" si="22"/>
        <v>0.99992450159360502</v>
      </c>
      <c r="V43" s="230">
        <f t="shared" si="22"/>
        <v>0.99992450159373625</v>
      </c>
      <c r="W43" s="235">
        <f t="shared" si="20"/>
        <v>0.99997020610959164</v>
      </c>
    </row>
    <row r="44" spans="2:23">
      <c r="B44" s="218">
        <v>230</v>
      </c>
      <c r="C44" s="220" t="s">
        <v>16</v>
      </c>
      <c r="D44" s="224">
        <f t="shared" si="16"/>
        <v>0.99999961919456681</v>
      </c>
      <c r="E44" s="190">
        <f t="shared" si="21"/>
        <v>0.99999961919456948</v>
      </c>
      <c r="F44" s="190">
        <f t="shared" si="22"/>
        <v>0.99999961919457014</v>
      </c>
      <c r="G44" s="190">
        <f t="shared" si="22"/>
        <v>0.99999961919457014</v>
      </c>
      <c r="H44" s="190">
        <f t="shared" si="22"/>
        <v>0.99999961919457014</v>
      </c>
      <c r="I44" s="190">
        <f t="shared" si="22"/>
        <v>0.99999961919457081</v>
      </c>
      <c r="J44" s="190">
        <f t="shared" si="22"/>
        <v>0.99999902088203163</v>
      </c>
      <c r="K44" s="190">
        <f t="shared" si="22"/>
        <v>0.99999867658364949</v>
      </c>
      <c r="L44" s="190">
        <f t="shared" si="22"/>
        <v>0.99999867658364949</v>
      </c>
      <c r="M44" s="190">
        <f t="shared" si="22"/>
        <v>0.999999280394679</v>
      </c>
      <c r="N44" s="190">
        <f t="shared" si="22"/>
        <v>0.999999280394679</v>
      </c>
      <c r="O44" s="190">
        <f t="shared" si="22"/>
        <v>0.9992314836165288</v>
      </c>
      <c r="P44" s="190">
        <f t="shared" si="22"/>
        <v>0.9992314836165288</v>
      </c>
      <c r="Q44" s="190">
        <f t="shared" si="22"/>
        <v>0.99547935618927519</v>
      </c>
      <c r="R44" s="190">
        <f t="shared" si="22"/>
        <v>0.999999280394679</v>
      </c>
      <c r="S44" s="190">
        <f t="shared" si="22"/>
        <v>0.999999280394679</v>
      </c>
      <c r="T44" s="190">
        <f t="shared" si="22"/>
        <v>0.9999976283879608</v>
      </c>
      <c r="U44" s="230">
        <f t="shared" si="22"/>
        <v>0.99998818337168083</v>
      </c>
      <c r="V44" s="230">
        <f t="shared" ref="V44:W57" si="23">IF((V$2-(SQRT((V$9/V$15)^2+4*V$16*V$14))*$B44) &lt; 0, 0.5*EXP(((V$9/V$15)*V$2)/(2*V$14))*(EXP(-(V$2*(SQRT((V$9/V$15)^2+4*V$16*V$14)))/(2*V$14))*(2-ERFC(-(V$2-(SQRT((V$9/V$15)^2+4*V$16*V$14))*$B44)/(2*SQRT(V$14*$B44))))),0.5*EXP(((V$9/V$15)*V$2)/(2*V$14))*(EXP(-(V$2*(SQRT((V$9/V$15)^2+4*V$16*V$14)))/(2*V$14))*ERFC((V$2-(SQRT((V$9/V$15)^2+4*V$16*V$14))*$B44)/(2*SQRT(V$14*$B44)))))</f>
        <v>0.99998818337170614</v>
      </c>
      <c r="W44" s="235">
        <f t="shared" si="20"/>
        <v>0.99999585387447743</v>
      </c>
    </row>
    <row r="45" spans="2:23">
      <c r="B45" s="218">
        <v>240</v>
      </c>
      <c r="C45" s="220" t="s">
        <v>16</v>
      </c>
      <c r="D45" s="224">
        <f t="shared" si="16"/>
        <v>0.99999996308891526</v>
      </c>
      <c r="E45" s="190">
        <f t="shared" si="21"/>
        <v>0.99999996308891548</v>
      </c>
      <c r="F45" s="190">
        <f t="shared" si="22"/>
        <v>0.99999996308891559</v>
      </c>
      <c r="G45" s="190">
        <f t="shared" si="22"/>
        <v>0.99999996308891559</v>
      </c>
      <c r="H45" s="190">
        <f t="shared" si="22"/>
        <v>0.99999996308891559</v>
      </c>
      <c r="I45" s="190">
        <f t="shared" si="22"/>
        <v>0.9999999630889157</v>
      </c>
      <c r="J45" s="190">
        <f t="shared" si="22"/>
        <v>0.99999989504973896</v>
      </c>
      <c r="K45" s="190">
        <f t="shared" si="22"/>
        <v>0.99999985345437437</v>
      </c>
      <c r="L45" s="190">
        <f t="shared" si="22"/>
        <v>0.99999985345437437</v>
      </c>
      <c r="M45" s="190">
        <f t="shared" si="22"/>
        <v>0.99999992537243509</v>
      </c>
      <c r="N45" s="190">
        <f t="shared" si="22"/>
        <v>0.99999992537243509</v>
      </c>
      <c r="O45" s="190">
        <f t="shared" si="22"/>
        <v>0.99974628526810738</v>
      </c>
      <c r="P45" s="190">
        <f t="shared" si="22"/>
        <v>0.99974628526810738</v>
      </c>
      <c r="Q45" s="190">
        <f t="shared" si="22"/>
        <v>0.9978826232283976</v>
      </c>
      <c r="R45" s="190">
        <f t="shared" si="22"/>
        <v>0.99999992537243509</v>
      </c>
      <c r="S45" s="190">
        <f t="shared" si="22"/>
        <v>0.99999992537243509</v>
      </c>
      <c r="T45" s="190">
        <f t="shared" si="22"/>
        <v>0.99999972013748661</v>
      </c>
      <c r="U45" s="230">
        <f t="shared" si="22"/>
        <v>0.999998330850288</v>
      </c>
      <c r="V45" s="230">
        <f t="shared" si="23"/>
        <v>0.99999833085029244</v>
      </c>
      <c r="W45" s="235">
        <f t="shared" si="20"/>
        <v>0.9999994795812468</v>
      </c>
    </row>
    <row r="46" spans="2:23">
      <c r="B46" s="218">
        <v>250</v>
      </c>
      <c r="C46" s="220" t="s">
        <v>16</v>
      </c>
      <c r="D46" s="224">
        <f t="shared" si="16"/>
        <v>0.99999999673772377</v>
      </c>
      <c r="E46" s="190">
        <f t="shared" si="21"/>
        <v>0.99999999673772366</v>
      </c>
      <c r="F46" s="190">
        <f t="shared" si="22"/>
        <v>0.99999999673772377</v>
      </c>
      <c r="G46" s="190">
        <f t="shared" si="22"/>
        <v>0.99999999673772377</v>
      </c>
      <c r="H46" s="190">
        <f t="shared" si="22"/>
        <v>0.99999999673772377</v>
      </c>
      <c r="I46" s="190">
        <f t="shared" si="22"/>
        <v>0.99999999673772377</v>
      </c>
      <c r="J46" s="190">
        <f t="shared" si="22"/>
        <v>0.9999999897395585</v>
      </c>
      <c r="K46" s="190">
        <f t="shared" si="22"/>
        <v>0.99999998519781474</v>
      </c>
      <c r="L46" s="190">
        <f t="shared" si="22"/>
        <v>0.99999998519781474</v>
      </c>
      <c r="M46" s="190">
        <f t="shared" si="22"/>
        <v>0.99999999294176223</v>
      </c>
      <c r="N46" s="190">
        <f t="shared" si="22"/>
        <v>0.99999999294176223</v>
      </c>
      <c r="O46" s="190">
        <f t="shared" si="22"/>
        <v>0.99991995164308978</v>
      </c>
      <c r="P46" s="190">
        <f t="shared" si="22"/>
        <v>0.99991995164308978</v>
      </c>
      <c r="Q46" s="190">
        <f t="shared" si="22"/>
        <v>0.9990349499181469</v>
      </c>
      <c r="R46" s="190">
        <f t="shared" si="22"/>
        <v>0.99999999294176223</v>
      </c>
      <c r="S46" s="190">
        <f t="shared" si="22"/>
        <v>0.99999999294176223</v>
      </c>
      <c r="T46" s="190">
        <f t="shared" si="22"/>
        <v>0.9999999698692712</v>
      </c>
      <c r="U46" s="230">
        <f t="shared" si="22"/>
        <v>0.99999978475180129</v>
      </c>
      <c r="V46" s="230">
        <f t="shared" si="23"/>
        <v>0.99999978475180207</v>
      </c>
      <c r="W46" s="235">
        <f t="shared" si="20"/>
        <v>0.99999994039025619</v>
      </c>
    </row>
    <row r="47" spans="2:23">
      <c r="B47" s="218">
        <v>260</v>
      </c>
      <c r="C47" s="220" t="s">
        <v>16</v>
      </c>
      <c r="D47" s="224">
        <f t="shared" si="16"/>
        <v>0.99999999973439613</v>
      </c>
      <c r="E47" s="190">
        <f t="shared" si="21"/>
        <v>0.99999999973439591</v>
      </c>
      <c r="F47" s="190">
        <f t="shared" si="22"/>
        <v>0.99999999973439602</v>
      </c>
      <c r="G47" s="190">
        <f t="shared" si="22"/>
        <v>0.99999999973439602</v>
      </c>
      <c r="H47" s="190">
        <f t="shared" si="22"/>
        <v>0.99999999973439602</v>
      </c>
      <c r="I47" s="190">
        <f t="shared" si="22"/>
        <v>0.99999999973439602</v>
      </c>
      <c r="J47" s="190">
        <f t="shared" si="22"/>
        <v>0.99999999907574011</v>
      </c>
      <c r="K47" s="190">
        <f t="shared" si="22"/>
        <v>0.99999999862229183</v>
      </c>
      <c r="L47" s="190">
        <f t="shared" si="22"/>
        <v>0.99999999862229183</v>
      </c>
      <c r="M47" s="190">
        <f t="shared" si="22"/>
        <v>0.99999999938495554</v>
      </c>
      <c r="N47" s="190">
        <f t="shared" si="22"/>
        <v>0.99999999938495554</v>
      </c>
      <c r="O47" s="190">
        <f t="shared" si="22"/>
        <v>0.99997574658117061</v>
      </c>
      <c r="P47" s="190">
        <f t="shared" si="22"/>
        <v>0.99997574658117061</v>
      </c>
      <c r="Q47" s="190">
        <f t="shared" si="22"/>
        <v>0.99957075939668716</v>
      </c>
      <c r="R47" s="190">
        <f t="shared" si="22"/>
        <v>0.99999999938495554</v>
      </c>
      <c r="S47" s="190">
        <f t="shared" si="22"/>
        <v>0.99999999938495554</v>
      </c>
      <c r="T47" s="190">
        <f t="shared" si="22"/>
        <v>0.99999999701035081</v>
      </c>
      <c r="U47" s="230">
        <f t="shared" si="22"/>
        <v>0.99999997440567512</v>
      </c>
      <c r="V47" s="230">
        <f t="shared" si="23"/>
        <v>0.99999997440567512</v>
      </c>
      <c r="W47" s="235">
        <f t="shared" si="20"/>
        <v>0.99999999370643755</v>
      </c>
    </row>
    <row r="48" spans="2:23">
      <c r="B48" s="218">
        <v>270</v>
      </c>
      <c r="C48" s="220" t="s">
        <v>16</v>
      </c>
      <c r="D48" s="224">
        <f t="shared" si="16"/>
        <v>0.9999999999799033</v>
      </c>
      <c r="E48" s="190">
        <f t="shared" si="21"/>
        <v>0.99999999997990319</v>
      </c>
      <c r="F48" s="190">
        <f t="shared" si="22"/>
        <v>0.99999999997990319</v>
      </c>
      <c r="G48" s="190">
        <f t="shared" si="22"/>
        <v>0.99999999997990319</v>
      </c>
      <c r="H48" s="190">
        <f t="shared" si="22"/>
        <v>0.99999999997990319</v>
      </c>
      <c r="I48" s="190">
        <f t="shared" si="22"/>
        <v>0.99999999997990319</v>
      </c>
      <c r="J48" s="190">
        <f t="shared" si="22"/>
        <v>0.99999999992261202</v>
      </c>
      <c r="K48" s="190">
        <f t="shared" si="22"/>
        <v>0.99999999988080301</v>
      </c>
      <c r="L48" s="190">
        <f t="shared" si="22"/>
        <v>0.99999999988080301</v>
      </c>
      <c r="M48" s="190">
        <f t="shared" si="22"/>
        <v>0.99999999995018685</v>
      </c>
      <c r="N48" s="190">
        <f t="shared" si="22"/>
        <v>0.99999999995018685</v>
      </c>
      <c r="O48" s="190">
        <f t="shared" si="22"/>
        <v>0.99999291345134989</v>
      </c>
      <c r="P48" s="190">
        <f t="shared" si="22"/>
        <v>0.99999291345134989</v>
      </c>
      <c r="Q48" s="190">
        <f t="shared" si="22"/>
        <v>0.99981321677831414</v>
      </c>
      <c r="R48" s="190">
        <f t="shared" si="22"/>
        <v>0.99999999995018685</v>
      </c>
      <c r="S48" s="190">
        <f t="shared" si="22"/>
        <v>0.99999999995018685</v>
      </c>
      <c r="T48" s="190">
        <f t="shared" si="22"/>
        <v>0.99999999972422127</v>
      </c>
      <c r="U48" s="230">
        <f t="shared" si="22"/>
        <v>0.99999999716961518</v>
      </c>
      <c r="V48" s="230">
        <f t="shared" si="23"/>
        <v>0.99999999716961507</v>
      </c>
      <c r="W48" s="235">
        <f t="shared" si="20"/>
        <v>0.99999999938218254</v>
      </c>
    </row>
    <row r="49" spans="2:23">
      <c r="B49" s="218">
        <v>280</v>
      </c>
      <c r="C49" s="220" t="s">
        <v>16</v>
      </c>
      <c r="D49" s="224">
        <f t="shared" si="16"/>
        <v>0.99999999999857614</v>
      </c>
      <c r="E49" s="190">
        <f t="shared" si="21"/>
        <v>0.99999999999857603</v>
      </c>
      <c r="F49" s="190">
        <f t="shared" si="22"/>
        <v>0.99999999999857603</v>
      </c>
      <c r="G49" s="190">
        <f t="shared" si="22"/>
        <v>0.99999999999857603</v>
      </c>
      <c r="H49" s="190">
        <f t="shared" si="22"/>
        <v>0.99999999999857603</v>
      </c>
      <c r="I49" s="190">
        <f t="shared" si="22"/>
        <v>0.99999999999857603</v>
      </c>
      <c r="J49" s="190">
        <f t="shared" si="22"/>
        <v>0.99999999999393141</v>
      </c>
      <c r="K49" s="190">
        <f t="shared" si="22"/>
        <v>0.99999999999034084</v>
      </c>
      <c r="L49" s="190">
        <f t="shared" si="22"/>
        <v>0.99999999999034084</v>
      </c>
      <c r="M49" s="190">
        <f t="shared" si="22"/>
        <v>0.99999999999622158</v>
      </c>
      <c r="N49" s="190">
        <f t="shared" si="22"/>
        <v>0.99999999999622158</v>
      </c>
      <c r="O49" s="190">
        <f t="shared" si="22"/>
        <v>0.99999799584312299</v>
      </c>
      <c r="P49" s="190">
        <f t="shared" si="22"/>
        <v>0.99999799584312299</v>
      </c>
      <c r="Q49" s="190">
        <f t="shared" si="22"/>
        <v>0.99992030857543879</v>
      </c>
      <c r="R49" s="190">
        <f t="shared" si="22"/>
        <v>0.99999999999622158</v>
      </c>
      <c r="S49" s="190">
        <f t="shared" si="22"/>
        <v>0.99999999999622158</v>
      </c>
      <c r="T49" s="190">
        <f t="shared" si="22"/>
        <v>0.99999999997617084</v>
      </c>
      <c r="U49" s="230">
        <f t="shared" si="22"/>
        <v>0.99999999970671505</v>
      </c>
      <c r="V49" s="230">
        <f t="shared" si="23"/>
        <v>0.99999999970671505</v>
      </c>
      <c r="W49" s="235">
        <f t="shared" si="20"/>
        <v>0.99999999994318323</v>
      </c>
    </row>
    <row r="50" spans="2:23">
      <c r="B50" s="218">
        <v>290</v>
      </c>
      <c r="C50" s="220" t="s">
        <v>16</v>
      </c>
      <c r="D50" s="224">
        <f t="shared" si="16"/>
        <v>0.99999999999990496</v>
      </c>
      <c r="E50" s="190">
        <f t="shared" si="21"/>
        <v>0.99999999999990485</v>
      </c>
      <c r="F50" s="190">
        <f t="shared" si="22"/>
        <v>0.99999999999990485</v>
      </c>
      <c r="G50" s="190">
        <f t="shared" si="22"/>
        <v>0.99999999999990485</v>
      </c>
      <c r="H50" s="190">
        <f t="shared" si="22"/>
        <v>0.99999999999990485</v>
      </c>
      <c r="I50" s="190">
        <f t="shared" si="22"/>
        <v>0.99999999999990485</v>
      </c>
      <c r="J50" s="190">
        <f t="shared" si="22"/>
        <v>0.99999999999955136</v>
      </c>
      <c r="K50" s="190">
        <f t="shared" si="22"/>
        <v>0.99999999999926203</v>
      </c>
      <c r="L50" s="190">
        <f t="shared" si="22"/>
        <v>0.99999999999926203</v>
      </c>
      <c r="M50" s="190">
        <f t="shared" si="22"/>
        <v>0.99999999999972977</v>
      </c>
      <c r="N50" s="190">
        <f t="shared" si="22"/>
        <v>0.99999999999972977</v>
      </c>
      <c r="O50" s="190">
        <f t="shared" si="22"/>
        <v>0.99999944962636078</v>
      </c>
      <c r="P50" s="190">
        <f t="shared" si="22"/>
        <v>0.99999944962636078</v>
      </c>
      <c r="Q50" s="190">
        <f t="shared" si="22"/>
        <v>0.9999665993261142</v>
      </c>
      <c r="R50" s="190">
        <f t="shared" si="22"/>
        <v>0.99999999999972977</v>
      </c>
      <c r="S50" s="190">
        <f t="shared" si="22"/>
        <v>0.99999999999972977</v>
      </c>
      <c r="T50" s="190">
        <f t="shared" si="22"/>
        <v>0.99999999999805866</v>
      </c>
      <c r="U50" s="230">
        <f t="shared" si="22"/>
        <v>0.99999999997133826</v>
      </c>
      <c r="V50" s="230">
        <f t="shared" si="23"/>
        <v>0.99999999997133826</v>
      </c>
      <c r="W50" s="235">
        <f t="shared" si="20"/>
        <v>0.99999999999507294</v>
      </c>
    </row>
    <row r="51" spans="2:23">
      <c r="B51" s="218">
        <v>300</v>
      </c>
      <c r="C51" s="220" t="s">
        <v>16</v>
      </c>
      <c r="D51" s="224">
        <f t="shared" si="16"/>
        <v>0.999999999999994</v>
      </c>
      <c r="E51" s="190">
        <f t="shared" si="21"/>
        <v>0.99999999999999389</v>
      </c>
      <c r="F51" s="190">
        <f t="shared" si="22"/>
        <v>0.99999999999999389</v>
      </c>
      <c r="G51" s="190">
        <f t="shared" si="22"/>
        <v>0.99999999999999389</v>
      </c>
      <c r="H51" s="190">
        <f t="shared" si="22"/>
        <v>0.99999999999999389</v>
      </c>
      <c r="I51" s="190">
        <f t="shared" si="22"/>
        <v>0.99999999999999389</v>
      </c>
      <c r="J51" s="190">
        <f t="shared" si="22"/>
        <v>0.99999999999996858</v>
      </c>
      <c r="K51" s="190">
        <f t="shared" si="22"/>
        <v>0.9999999999999466</v>
      </c>
      <c r="L51" s="190">
        <f t="shared" si="22"/>
        <v>0.9999999999999466</v>
      </c>
      <c r="M51" s="190">
        <f t="shared" si="22"/>
        <v>0.99999999999998168</v>
      </c>
      <c r="N51" s="190">
        <f t="shared" si="22"/>
        <v>0.99999999999998168</v>
      </c>
      <c r="O51" s="190">
        <f t="shared" si="22"/>
        <v>0.9999998528246884</v>
      </c>
      <c r="P51" s="190">
        <f t="shared" si="22"/>
        <v>0.9999998528246884</v>
      </c>
      <c r="Q51" s="190">
        <f t="shared" si="22"/>
        <v>0.99998622469327103</v>
      </c>
      <c r="R51" s="190">
        <f t="shared" si="22"/>
        <v>0.99999999999998168</v>
      </c>
      <c r="S51" s="190">
        <f t="shared" si="22"/>
        <v>0.99999999999998168</v>
      </c>
      <c r="T51" s="190">
        <f t="shared" si="22"/>
        <v>0.99999999999985001</v>
      </c>
      <c r="U51" s="230">
        <f t="shared" si="22"/>
        <v>0.99999999999734324</v>
      </c>
      <c r="V51" s="230">
        <f t="shared" si="23"/>
        <v>0.99999999999734324</v>
      </c>
      <c r="W51" s="235">
        <f t="shared" si="20"/>
        <v>0.99999999999959466</v>
      </c>
    </row>
    <row r="52" spans="2:23">
      <c r="B52" s="218">
        <v>310</v>
      </c>
      <c r="C52" s="220" t="s">
        <v>16</v>
      </c>
      <c r="D52" s="224">
        <f t="shared" si="16"/>
        <v>0.99999999999999967</v>
      </c>
      <c r="E52" s="190">
        <f t="shared" si="21"/>
        <v>0.99999999999999956</v>
      </c>
      <c r="F52" s="190">
        <f t="shared" si="22"/>
        <v>0.99999999999999956</v>
      </c>
      <c r="G52" s="190">
        <f t="shared" si="22"/>
        <v>0.99999999999999956</v>
      </c>
      <c r="H52" s="190">
        <f t="shared" si="22"/>
        <v>0.99999999999999956</v>
      </c>
      <c r="I52" s="190">
        <f t="shared" si="22"/>
        <v>0.99999999999999956</v>
      </c>
      <c r="J52" s="190">
        <f t="shared" si="22"/>
        <v>0.999999999999998</v>
      </c>
      <c r="K52" s="190">
        <f t="shared" si="22"/>
        <v>0.99999999999999634</v>
      </c>
      <c r="L52" s="190">
        <f t="shared" si="22"/>
        <v>0.99999999999999634</v>
      </c>
      <c r="M52" s="190">
        <f t="shared" si="22"/>
        <v>0.99999999999999878</v>
      </c>
      <c r="N52" s="190">
        <f t="shared" si="22"/>
        <v>0.99999999999999878</v>
      </c>
      <c r="O52" s="190">
        <f t="shared" si="22"/>
        <v>0.99999996158160709</v>
      </c>
      <c r="P52" s="190">
        <f t="shared" si="22"/>
        <v>0.99999996158160709</v>
      </c>
      <c r="Q52" s="190">
        <f t="shared" si="22"/>
        <v>0.99999440119349015</v>
      </c>
      <c r="R52" s="190">
        <f t="shared" si="22"/>
        <v>0.99999999999999878</v>
      </c>
      <c r="S52" s="190">
        <f t="shared" si="22"/>
        <v>0.99999999999999878</v>
      </c>
      <c r="T52" s="190">
        <f t="shared" si="22"/>
        <v>0.9999999999999889</v>
      </c>
      <c r="U52" s="230">
        <f t="shared" si="22"/>
        <v>0.99999999999976519</v>
      </c>
      <c r="V52" s="230">
        <f t="shared" si="23"/>
        <v>0.99999999999976519</v>
      </c>
      <c r="W52" s="235">
        <f t="shared" si="20"/>
        <v>0.99999999999996825</v>
      </c>
    </row>
    <row r="53" spans="2:23">
      <c r="B53" s="218">
        <v>320</v>
      </c>
      <c r="C53" s="220" t="s">
        <v>16</v>
      </c>
      <c r="D53" s="224">
        <f t="shared" si="16"/>
        <v>1</v>
      </c>
      <c r="E53" s="190">
        <f t="shared" si="21"/>
        <v>0.99999999999999989</v>
      </c>
      <c r="F53" s="190">
        <f t="shared" si="22"/>
        <v>1</v>
      </c>
      <c r="G53" s="190">
        <f t="shared" si="22"/>
        <v>1</v>
      </c>
      <c r="H53" s="190">
        <f t="shared" si="22"/>
        <v>1</v>
      </c>
      <c r="I53" s="190">
        <f t="shared" si="22"/>
        <v>1</v>
      </c>
      <c r="J53" s="190">
        <f t="shared" si="22"/>
        <v>1</v>
      </c>
      <c r="K53" s="190">
        <f t="shared" si="22"/>
        <v>0.99999999999999989</v>
      </c>
      <c r="L53" s="190">
        <f t="shared" si="22"/>
        <v>0.99999999999999989</v>
      </c>
      <c r="M53" s="190">
        <f t="shared" si="22"/>
        <v>1</v>
      </c>
      <c r="N53" s="190">
        <f t="shared" si="22"/>
        <v>1</v>
      </c>
      <c r="O53" s="190">
        <f t="shared" si="22"/>
        <v>0.99999999018886176</v>
      </c>
      <c r="P53" s="190">
        <f t="shared" si="22"/>
        <v>0.99999999018886176</v>
      </c>
      <c r="Q53" s="190">
        <f t="shared" si="22"/>
        <v>0.99999775452265849</v>
      </c>
      <c r="R53" s="190">
        <f t="shared" si="22"/>
        <v>1</v>
      </c>
      <c r="S53" s="190">
        <f t="shared" si="22"/>
        <v>1</v>
      </c>
      <c r="T53" s="190">
        <f t="shared" si="22"/>
        <v>0.99999999999999933</v>
      </c>
      <c r="U53" s="230">
        <f t="shared" si="22"/>
        <v>0.99999999999998013</v>
      </c>
      <c r="V53" s="230">
        <f t="shared" si="23"/>
        <v>0.99999999999998013</v>
      </c>
      <c r="W53" s="235">
        <f t="shared" si="20"/>
        <v>0.99999999999999756</v>
      </c>
    </row>
    <row r="54" spans="2:23">
      <c r="B54" s="218">
        <v>330</v>
      </c>
      <c r="C54" s="220" t="s">
        <v>16</v>
      </c>
      <c r="D54" s="224">
        <f t="shared" si="16"/>
        <v>1</v>
      </c>
      <c r="E54" s="190">
        <f t="shared" si="21"/>
        <v>0.99999999999999989</v>
      </c>
      <c r="F54" s="190">
        <f t="shared" si="22"/>
        <v>1</v>
      </c>
      <c r="G54" s="190">
        <f t="shared" si="22"/>
        <v>1</v>
      </c>
      <c r="H54" s="190">
        <f t="shared" si="22"/>
        <v>1</v>
      </c>
      <c r="I54" s="190">
        <f t="shared" si="22"/>
        <v>1</v>
      </c>
      <c r="J54" s="190">
        <f t="shared" si="22"/>
        <v>1</v>
      </c>
      <c r="K54" s="190">
        <f t="shared" si="22"/>
        <v>1</v>
      </c>
      <c r="L54" s="190">
        <f t="shared" si="22"/>
        <v>1</v>
      </c>
      <c r="M54" s="190">
        <f t="shared" si="22"/>
        <v>1</v>
      </c>
      <c r="N54" s="190">
        <f t="shared" si="22"/>
        <v>1</v>
      </c>
      <c r="O54" s="190">
        <f t="shared" si="22"/>
        <v>0.99999999754407165</v>
      </c>
      <c r="P54" s="190">
        <f t="shared" si="22"/>
        <v>0.99999999754407165</v>
      </c>
      <c r="Q54" s="190">
        <f t="shared" si="22"/>
        <v>0.9999991102926693</v>
      </c>
      <c r="R54" s="190">
        <f t="shared" si="22"/>
        <v>1</v>
      </c>
      <c r="S54" s="190">
        <f t="shared" si="22"/>
        <v>1</v>
      </c>
      <c r="T54" s="190">
        <f t="shared" si="22"/>
        <v>1</v>
      </c>
      <c r="U54" s="230">
        <f t="shared" si="22"/>
        <v>0.99999999999999845</v>
      </c>
      <c r="V54" s="230">
        <f t="shared" si="23"/>
        <v>0.99999999999999845</v>
      </c>
      <c r="W54" s="235">
        <f t="shared" si="23"/>
        <v>0.99999999999999978</v>
      </c>
    </row>
    <row r="55" spans="2:23">
      <c r="B55" s="218">
        <v>340</v>
      </c>
      <c r="C55" s="220" t="s">
        <v>16</v>
      </c>
      <c r="D55" s="224">
        <f t="shared" si="16"/>
        <v>1</v>
      </c>
      <c r="E55" s="190">
        <f t="shared" si="21"/>
        <v>0.99999999999999989</v>
      </c>
      <c r="F55" s="190">
        <f t="shared" si="22"/>
        <v>1</v>
      </c>
      <c r="G55" s="190">
        <f t="shared" si="22"/>
        <v>1</v>
      </c>
      <c r="H55" s="190">
        <f t="shared" si="22"/>
        <v>1</v>
      </c>
      <c r="I55" s="190">
        <f t="shared" si="22"/>
        <v>1</v>
      </c>
      <c r="J55" s="190">
        <f t="shared" si="22"/>
        <v>1</v>
      </c>
      <c r="K55" s="190">
        <f t="shared" si="22"/>
        <v>1</v>
      </c>
      <c r="L55" s="190">
        <f t="shared" si="22"/>
        <v>1</v>
      </c>
      <c r="M55" s="190">
        <f t="shared" si="22"/>
        <v>1</v>
      </c>
      <c r="N55" s="190">
        <f t="shared" si="22"/>
        <v>1</v>
      </c>
      <c r="O55" s="190">
        <f t="shared" si="22"/>
        <v>0.9999999993963653</v>
      </c>
      <c r="P55" s="190">
        <f t="shared" si="22"/>
        <v>0.9999999993963653</v>
      </c>
      <c r="Q55" s="190">
        <f t="shared" si="22"/>
        <v>0.99999965137293068</v>
      </c>
      <c r="R55" s="190">
        <f t="shared" si="22"/>
        <v>1</v>
      </c>
      <c r="S55" s="190">
        <f t="shared" si="22"/>
        <v>1</v>
      </c>
      <c r="T55" s="190">
        <f t="shared" si="22"/>
        <v>1</v>
      </c>
      <c r="U55" s="230">
        <f t="shared" si="22"/>
        <v>0.99999999999999978</v>
      </c>
      <c r="V55" s="230">
        <f t="shared" si="23"/>
        <v>0.99999999999999978</v>
      </c>
      <c r="W55" s="235">
        <f t="shared" si="23"/>
        <v>1</v>
      </c>
    </row>
    <row r="56" spans="2:23">
      <c r="B56" s="218">
        <v>350</v>
      </c>
      <c r="C56" s="220" t="s">
        <v>16</v>
      </c>
      <c r="D56" s="224">
        <f t="shared" si="16"/>
        <v>1</v>
      </c>
      <c r="E56" s="190">
        <f t="shared" si="21"/>
        <v>0.99999999999999989</v>
      </c>
      <c r="F56" s="190">
        <f t="shared" si="22"/>
        <v>1</v>
      </c>
      <c r="G56" s="190">
        <f t="shared" si="22"/>
        <v>1</v>
      </c>
      <c r="H56" s="190">
        <f t="shared" si="22"/>
        <v>1</v>
      </c>
      <c r="I56" s="190">
        <f t="shared" si="22"/>
        <v>1</v>
      </c>
      <c r="J56" s="190">
        <f t="shared" si="22"/>
        <v>1</v>
      </c>
      <c r="K56" s="190">
        <f t="shared" si="22"/>
        <v>1</v>
      </c>
      <c r="L56" s="190">
        <f t="shared" si="22"/>
        <v>1</v>
      </c>
      <c r="M56" s="190">
        <f t="shared" si="22"/>
        <v>1</v>
      </c>
      <c r="N56" s="190">
        <f t="shared" si="22"/>
        <v>1</v>
      </c>
      <c r="O56" s="190">
        <f t="shared" si="22"/>
        <v>0.9999999998540986</v>
      </c>
      <c r="P56" s="190">
        <f t="shared" si="22"/>
        <v>0.9999999998540986</v>
      </c>
      <c r="Q56" s="190">
        <f t="shared" si="22"/>
        <v>0.999999864776565</v>
      </c>
      <c r="R56" s="190">
        <f t="shared" si="22"/>
        <v>1</v>
      </c>
      <c r="S56" s="190">
        <f t="shared" si="22"/>
        <v>1</v>
      </c>
      <c r="T56" s="190">
        <f t="shared" si="22"/>
        <v>1</v>
      </c>
      <c r="U56" s="230">
        <f t="shared" si="22"/>
        <v>0.99999999999999989</v>
      </c>
      <c r="V56" s="230">
        <f t="shared" si="23"/>
        <v>1</v>
      </c>
      <c r="W56" s="235">
        <f t="shared" si="23"/>
        <v>1</v>
      </c>
    </row>
    <row r="57" spans="2:23">
      <c r="B57" s="218">
        <v>360</v>
      </c>
      <c r="C57" s="220" t="s">
        <v>16</v>
      </c>
      <c r="D57" s="224">
        <f t="shared" si="16"/>
        <v>1</v>
      </c>
      <c r="E57" s="190">
        <f t="shared" si="21"/>
        <v>0.99999999999999989</v>
      </c>
      <c r="F57" s="190">
        <f t="shared" si="22"/>
        <v>1</v>
      </c>
      <c r="G57" s="190">
        <f t="shared" si="22"/>
        <v>1</v>
      </c>
      <c r="H57" s="190">
        <f t="shared" si="22"/>
        <v>1</v>
      </c>
      <c r="I57" s="190">
        <f t="shared" si="22"/>
        <v>1</v>
      </c>
      <c r="J57" s="190">
        <f t="shared" si="22"/>
        <v>1</v>
      </c>
      <c r="K57" s="190">
        <f t="shared" si="22"/>
        <v>1</v>
      </c>
      <c r="L57" s="190">
        <f t="shared" si="22"/>
        <v>1</v>
      </c>
      <c r="M57" s="190">
        <f t="shared" si="22"/>
        <v>1</v>
      </c>
      <c r="N57" s="190">
        <f t="shared" si="22"/>
        <v>1</v>
      </c>
      <c r="O57" s="190">
        <f t="shared" si="22"/>
        <v>0.99999999996527322</v>
      </c>
      <c r="P57" s="190">
        <f t="shared" si="22"/>
        <v>0.99999999996527322</v>
      </c>
      <c r="Q57" s="190">
        <f t="shared" si="22"/>
        <v>0.99999994803884906</v>
      </c>
      <c r="R57" s="190">
        <f t="shared" si="22"/>
        <v>1</v>
      </c>
      <c r="S57" s="190">
        <f t="shared" si="22"/>
        <v>1</v>
      </c>
      <c r="T57" s="190">
        <f t="shared" si="22"/>
        <v>1</v>
      </c>
      <c r="U57" s="230">
        <f t="shared" si="22"/>
        <v>0.99999999999999989</v>
      </c>
      <c r="V57" s="230">
        <f t="shared" si="23"/>
        <v>1</v>
      </c>
      <c r="W57" s="235">
        <f t="shared" si="23"/>
        <v>1</v>
      </c>
    </row>
    <row r="58" spans="2:23">
      <c r="B58" s="218">
        <v>370</v>
      </c>
      <c r="C58" s="220" t="s">
        <v>16</v>
      </c>
      <c r="D58" s="224">
        <f t="shared" si="16"/>
        <v>1</v>
      </c>
      <c r="E58" s="190">
        <f t="shared" si="21"/>
        <v>0.99999999999999989</v>
      </c>
      <c r="F58" s="190">
        <f t="shared" ref="F58:W73" si="24">IF((F$2-(SQRT((F$9/F$15)^2+4*F$16*F$14))*$B58) &lt; 0, 0.5*EXP(((F$9/F$15)*F$2)/(2*F$14))*(EXP(-(F$2*(SQRT((F$9/F$15)^2+4*F$16*F$14)))/(2*F$14))*(2-ERFC(-(F$2-(SQRT((F$9/F$15)^2+4*F$16*F$14))*$B58)/(2*SQRT(F$14*$B58))))),0.5*EXP(((F$9/F$15)*F$2)/(2*F$14))*(EXP(-(F$2*(SQRT((F$9/F$15)^2+4*F$16*F$14)))/(2*F$14))*ERFC((F$2-(SQRT((F$9/F$15)^2+4*F$16*F$14))*$B58)/(2*SQRT(F$14*$B58)))))</f>
        <v>1</v>
      </c>
      <c r="G58" s="190">
        <f t="shared" si="24"/>
        <v>1</v>
      </c>
      <c r="H58" s="190">
        <f t="shared" si="24"/>
        <v>1</v>
      </c>
      <c r="I58" s="190">
        <f t="shared" si="24"/>
        <v>1</v>
      </c>
      <c r="J58" s="190">
        <f t="shared" si="24"/>
        <v>1</v>
      </c>
      <c r="K58" s="190">
        <f t="shared" si="24"/>
        <v>1</v>
      </c>
      <c r="L58" s="190">
        <f t="shared" si="24"/>
        <v>1</v>
      </c>
      <c r="M58" s="190">
        <f t="shared" si="24"/>
        <v>1</v>
      </c>
      <c r="N58" s="190">
        <f t="shared" si="24"/>
        <v>1</v>
      </c>
      <c r="O58" s="190">
        <f t="shared" si="24"/>
        <v>0.99999999999185063</v>
      </c>
      <c r="P58" s="190">
        <f t="shared" si="24"/>
        <v>0.99999999999185063</v>
      </c>
      <c r="Q58" s="190">
        <f t="shared" si="24"/>
        <v>0.99999998020463943</v>
      </c>
      <c r="R58" s="190">
        <f t="shared" si="24"/>
        <v>1</v>
      </c>
      <c r="S58" s="190">
        <f t="shared" si="24"/>
        <v>1</v>
      </c>
      <c r="T58" s="190">
        <f t="shared" si="24"/>
        <v>1</v>
      </c>
      <c r="U58" s="230">
        <f t="shared" si="24"/>
        <v>0.99999999999999989</v>
      </c>
      <c r="V58" s="230">
        <f t="shared" si="24"/>
        <v>1</v>
      </c>
      <c r="W58" s="235">
        <f t="shared" si="24"/>
        <v>1</v>
      </c>
    </row>
    <row r="59" spans="2:23">
      <c r="B59" s="218">
        <v>380</v>
      </c>
      <c r="C59" s="220" t="s">
        <v>16</v>
      </c>
      <c r="D59" s="224">
        <f t="shared" si="16"/>
        <v>1</v>
      </c>
      <c r="E59" s="190">
        <f t="shared" si="21"/>
        <v>0.99999999999999989</v>
      </c>
      <c r="F59" s="190">
        <f t="shared" si="24"/>
        <v>1</v>
      </c>
      <c r="G59" s="190">
        <f t="shared" si="24"/>
        <v>1</v>
      </c>
      <c r="H59" s="190">
        <f t="shared" si="24"/>
        <v>1</v>
      </c>
      <c r="I59" s="190">
        <f t="shared" si="24"/>
        <v>1</v>
      </c>
      <c r="J59" s="190">
        <f t="shared" si="24"/>
        <v>1</v>
      </c>
      <c r="K59" s="190">
        <f t="shared" si="24"/>
        <v>1</v>
      </c>
      <c r="L59" s="190">
        <f t="shared" si="24"/>
        <v>1</v>
      </c>
      <c r="M59" s="190">
        <f t="shared" si="24"/>
        <v>1</v>
      </c>
      <c r="N59" s="190">
        <f t="shared" si="24"/>
        <v>1</v>
      </c>
      <c r="O59" s="190">
        <f t="shared" si="24"/>
        <v>0.99999999999811229</v>
      </c>
      <c r="P59" s="190">
        <f t="shared" si="24"/>
        <v>0.99999999999811229</v>
      </c>
      <c r="Q59" s="190">
        <f t="shared" si="24"/>
        <v>0.99999999251838578</v>
      </c>
      <c r="R59" s="190">
        <f t="shared" si="24"/>
        <v>1</v>
      </c>
      <c r="S59" s="190">
        <f t="shared" si="24"/>
        <v>1</v>
      </c>
      <c r="T59" s="190">
        <f t="shared" si="24"/>
        <v>1</v>
      </c>
      <c r="U59" s="230">
        <f t="shared" si="24"/>
        <v>0.99999999999999989</v>
      </c>
      <c r="V59" s="230">
        <f t="shared" si="24"/>
        <v>1</v>
      </c>
      <c r="W59" s="235">
        <f t="shared" si="24"/>
        <v>1</v>
      </c>
    </row>
    <row r="60" spans="2:23">
      <c r="B60" s="218">
        <v>390</v>
      </c>
      <c r="C60" s="220" t="s">
        <v>16</v>
      </c>
      <c r="D60" s="224">
        <f t="shared" si="16"/>
        <v>1</v>
      </c>
      <c r="E60" s="190">
        <f t="shared" ref="E60:T79" si="25">IF((E$2-(SQRT((E$9/E$15)^2+4*E$16*E$14))*$B60) &lt; 0, 0.5*EXP(((E$9/E$15)*E$2)/(2*E$14))*(EXP(-(E$2*(SQRT((E$9/E$15)^2+4*E$16*E$14)))/(2*E$14))*(2-ERFC(-(E$2-(SQRT((E$9/E$15)^2+4*E$16*E$14))*$B60)/(2*SQRT(E$14*$B60))))),0.5*EXP(((E$9/E$15)*E$2)/(2*E$14))*(EXP(-(E$2*(SQRT((E$9/E$15)^2+4*E$16*E$14)))/(2*E$14))*ERFC((E$2-(SQRT((E$9/E$15)^2+4*E$16*E$14))*$B60)/(2*SQRT(E$14*$B60)))))</f>
        <v>0.99999999999999989</v>
      </c>
      <c r="F60" s="190">
        <f t="shared" si="25"/>
        <v>1</v>
      </c>
      <c r="G60" s="190">
        <f t="shared" si="25"/>
        <v>1</v>
      </c>
      <c r="H60" s="190">
        <f t="shared" si="25"/>
        <v>1</v>
      </c>
      <c r="I60" s="190">
        <f t="shared" si="25"/>
        <v>1</v>
      </c>
      <c r="J60" s="190">
        <f t="shared" si="25"/>
        <v>1</v>
      </c>
      <c r="K60" s="190">
        <f t="shared" si="25"/>
        <v>1</v>
      </c>
      <c r="L60" s="190">
        <f t="shared" si="25"/>
        <v>1</v>
      </c>
      <c r="M60" s="190">
        <f t="shared" si="25"/>
        <v>1</v>
      </c>
      <c r="N60" s="190">
        <f t="shared" si="25"/>
        <v>1</v>
      </c>
      <c r="O60" s="190">
        <f t="shared" si="25"/>
        <v>0.9999999999995679</v>
      </c>
      <c r="P60" s="190">
        <f t="shared" si="25"/>
        <v>0.9999999999995679</v>
      </c>
      <c r="Q60" s="190">
        <f t="shared" si="25"/>
        <v>0.99999999719304644</v>
      </c>
      <c r="R60" s="190">
        <f t="shared" si="25"/>
        <v>1</v>
      </c>
      <c r="S60" s="190">
        <f t="shared" si="25"/>
        <v>1</v>
      </c>
      <c r="T60" s="190">
        <f t="shared" si="25"/>
        <v>1</v>
      </c>
      <c r="U60" s="230">
        <f t="shared" si="24"/>
        <v>0.99999999999999989</v>
      </c>
      <c r="V60" s="230">
        <f t="shared" si="24"/>
        <v>1</v>
      </c>
      <c r="W60" s="235">
        <f t="shared" si="24"/>
        <v>1</v>
      </c>
    </row>
    <row r="61" spans="2:23">
      <c r="B61" s="218">
        <v>400</v>
      </c>
      <c r="C61" s="220" t="s">
        <v>16</v>
      </c>
      <c r="D61" s="224">
        <f t="shared" si="16"/>
        <v>1</v>
      </c>
      <c r="E61" s="190">
        <f t="shared" si="25"/>
        <v>0.99999999999999989</v>
      </c>
      <c r="F61" s="190">
        <f t="shared" ref="F61:U76" si="26">IF((F$2-(SQRT((F$9/F$15)^2+4*F$16*F$14))*$B61) &lt; 0, 0.5*EXP(((F$9/F$15)*F$2)/(2*F$14))*(EXP(-(F$2*(SQRT((F$9/F$15)^2+4*F$16*F$14)))/(2*F$14))*(2-ERFC(-(F$2-(SQRT((F$9/F$15)^2+4*F$16*F$14))*$B61)/(2*SQRT(F$14*$B61))))),0.5*EXP(((F$9/F$15)*F$2)/(2*F$14))*(EXP(-(F$2*(SQRT((F$9/F$15)^2+4*F$16*F$14)))/(2*F$14))*ERFC((F$2-(SQRT((F$9/F$15)^2+4*F$16*F$14))*$B61)/(2*SQRT(F$14*$B61)))))</f>
        <v>1</v>
      </c>
      <c r="G61" s="190">
        <f t="shared" si="26"/>
        <v>1</v>
      </c>
      <c r="H61" s="190">
        <f t="shared" si="26"/>
        <v>1</v>
      </c>
      <c r="I61" s="190">
        <f t="shared" si="26"/>
        <v>1</v>
      </c>
      <c r="J61" s="190">
        <f t="shared" si="26"/>
        <v>1</v>
      </c>
      <c r="K61" s="190">
        <f t="shared" si="26"/>
        <v>1</v>
      </c>
      <c r="L61" s="190">
        <f t="shared" si="26"/>
        <v>1</v>
      </c>
      <c r="M61" s="190">
        <f t="shared" si="26"/>
        <v>1</v>
      </c>
      <c r="N61" s="190">
        <f t="shared" si="26"/>
        <v>1</v>
      </c>
      <c r="O61" s="190">
        <f t="shared" si="26"/>
        <v>0.99999999999990219</v>
      </c>
      <c r="P61" s="190">
        <f t="shared" si="26"/>
        <v>0.99999999999990219</v>
      </c>
      <c r="Q61" s="190">
        <f t="shared" si="26"/>
        <v>0.99999999895403102</v>
      </c>
      <c r="R61" s="190">
        <f t="shared" si="26"/>
        <v>1</v>
      </c>
      <c r="S61" s="190">
        <f t="shared" si="26"/>
        <v>1</v>
      </c>
      <c r="T61" s="190">
        <f t="shared" si="26"/>
        <v>1</v>
      </c>
      <c r="U61" s="230">
        <f t="shared" si="26"/>
        <v>0.99999999999999989</v>
      </c>
      <c r="V61" s="230">
        <f t="shared" si="24"/>
        <v>1</v>
      </c>
      <c r="W61" s="235">
        <f t="shared" si="24"/>
        <v>1</v>
      </c>
    </row>
    <row r="62" spans="2:23">
      <c r="B62" s="218">
        <v>410</v>
      </c>
      <c r="C62" s="220" t="s">
        <v>16</v>
      </c>
      <c r="D62" s="224">
        <f t="shared" si="16"/>
        <v>1</v>
      </c>
      <c r="E62" s="190">
        <f t="shared" si="25"/>
        <v>0.99999999999999989</v>
      </c>
      <c r="F62" s="190">
        <f t="shared" si="26"/>
        <v>1</v>
      </c>
      <c r="G62" s="190">
        <f t="shared" si="26"/>
        <v>1</v>
      </c>
      <c r="H62" s="190">
        <f t="shared" si="26"/>
        <v>1</v>
      </c>
      <c r="I62" s="190">
        <f t="shared" si="26"/>
        <v>1</v>
      </c>
      <c r="J62" s="190">
        <f t="shared" si="26"/>
        <v>1</v>
      </c>
      <c r="K62" s="190">
        <f t="shared" si="26"/>
        <v>1</v>
      </c>
      <c r="L62" s="190">
        <f t="shared" si="26"/>
        <v>1</v>
      </c>
      <c r="M62" s="190">
        <f t="shared" si="26"/>
        <v>1</v>
      </c>
      <c r="N62" s="190">
        <f t="shared" si="26"/>
        <v>1</v>
      </c>
      <c r="O62" s="190">
        <f t="shared" si="26"/>
        <v>0.99999999999997813</v>
      </c>
      <c r="P62" s="190">
        <f t="shared" si="26"/>
        <v>0.99999999999997813</v>
      </c>
      <c r="Q62" s="190">
        <f t="shared" si="26"/>
        <v>0.99999999961268948</v>
      </c>
      <c r="R62" s="190">
        <f t="shared" si="26"/>
        <v>1</v>
      </c>
      <c r="S62" s="190">
        <f t="shared" si="26"/>
        <v>1</v>
      </c>
      <c r="T62" s="190">
        <f t="shared" si="26"/>
        <v>1</v>
      </c>
      <c r="U62" s="230">
        <f t="shared" si="26"/>
        <v>0.99999999999999989</v>
      </c>
      <c r="V62" s="230">
        <f t="shared" si="24"/>
        <v>1</v>
      </c>
      <c r="W62" s="235">
        <f t="shared" si="24"/>
        <v>1</v>
      </c>
    </row>
    <row r="63" spans="2:23">
      <c r="B63" s="218">
        <v>420</v>
      </c>
      <c r="C63" s="220" t="s">
        <v>16</v>
      </c>
      <c r="D63" s="224">
        <f t="shared" si="16"/>
        <v>1</v>
      </c>
      <c r="E63" s="190">
        <f t="shared" si="25"/>
        <v>0.99999999999999989</v>
      </c>
      <c r="F63" s="190">
        <f t="shared" si="26"/>
        <v>1</v>
      </c>
      <c r="G63" s="190">
        <f t="shared" si="26"/>
        <v>1</v>
      </c>
      <c r="H63" s="190">
        <f t="shared" si="26"/>
        <v>1</v>
      </c>
      <c r="I63" s="190">
        <f t="shared" si="26"/>
        <v>1</v>
      </c>
      <c r="J63" s="190">
        <f t="shared" si="26"/>
        <v>1</v>
      </c>
      <c r="K63" s="190">
        <f t="shared" si="26"/>
        <v>1</v>
      </c>
      <c r="L63" s="190">
        <f t="shared" si="26"/>
        <v>1</v>
      </c>
      <c r="M63" s="190">
        <f t="shared" si="26"/>
        <v>1</v>
      </c>
      <c r="N63" s="190">
        <f t="shared" si="26"/>
        <v>1</v>
      </c>
      <c r="O63" s="190">
        <f t="shared" si="26"/>
        <v>0.99999999999999512</v>
      </c>
      <c r="P63" s="190">
        <f t="shared" si="26"/>
        <v>0.99999999999999512</v>
      </c>
      <c r="Q63" s="190">
        <f t="shared" si="26"/>
        <v>0.99999999985742272</v>
      </c>
      <c r="R63" s="190">
        <f t="shared" si="26"/>
        <v>1</v>
      </c>
      <c r="S63" s="190">
        <f t="shared" si="26"/>
        <v>1</v>
      </c>
      <c r="T63" s="190">
        <f t="shared" si="26"/>
        <v>1</v>
      </c>
      <c r="U63" s="230">
        <f t="shared" si="26"/>
        <v>0.99999999999999989</v>
      </c>
      <c r="V63" s="230">
        <f t="shared" si="24"/>
        <v>1</v>
      </c>
      <c r="W63" s="235">
        <f t="shared" si="24"/>
        <v>1</v>
      </c>
    </row>
    <row r="64" spans="2:23">
      <c r="B64" s="218">
        <v>430</v>
      </c>
      <c r="C64" s="220" t="s">
        <v>16</v>
      </c>
      <c r="D64" s="224">
        <f t="shared" si="16"/>
        <v>1</v>
      </c>
      <c r="E64" s="190">
        <f t="shared" si="25"/>
        <v>0.99999999999999989</v>
      </c>
      <c r="F64" s="190">
        <f t="shared" si="26"/>
        <v>1</v>
      </c>
      <c r="G64" s="190">
        <f t="shared" si="26"/>
        <v>1</v>
      </c>
      <c r="H64" s="190">
        <f t="shared" si="26"/>
        <v>1</v>
      </c>
      <c r="I64" s="190">
        <f t="shared" si="26"/>
        <v>1</v>
      </c>
      <c r="J64" s="190">
        <f t="shared" si="26"/>
        <v>1</v>
      </c>
      <c r="K64" s="190">
        <f t="shared" si="26"/>
        <v>1</v>
      </c>
      <c r="L64" s="190">
        <f t="shared" si="26"/>
        <v>1</v>
      </c>
      <c r="M64" s="190">
        <f t="shared" si="26"/>
        <v>1</v>
      </c>
      <c r="N64" s="190">
        <f t="shared" si="26"/>
        <v>1</v>
      </c>
      <c r="O64" s="190">
        <f t="shared" si="26"/>
        <v>0.99999999999999878</v>
      </c>
      <c r="P64" s="190">
        <f t="shared" si="26"/>
        <v>0.99999999999999878</v>
      </c>
      <c r="Q64" s="190">
        <f t="shared" si="26"/>
        <v>0.9999999999478002</v>
      </c>
      <c r="R64" s="190">
        <f t="shared" si="26"/>
        <v>1</v>
      </c>
      <c r="S64" s="190">
        <f t="shared" si="26"/>
        <v>1</v>
      </c>
      <c r="T64" s="190">
        <f t="shared" si="26"/>
        <v>1</v>
      </c>
      <c r="U64" s="230">
        <f t="shared" si="26"/>
        <v>0.99999999999999989</v>
      </c>
      <c r="V64" s="230">
        <f t="shared" si="24"/>
        <v>1</v>
      </c>
      <c r="W64" s="235">
        <f t="shared" si="24"/>
        <v>1</v>
      </c>
    </row>
    <row r="65" spans="2:23">
      <c r="B65" s="218">
        <v>440</v>
      </c>
      <c r="C65" s="220" t="s">
        <v>16</v>
      </c>
      <c r="D65" s="224">
        <f t="shared" si="16"/>
        <v>1</v>
      </c>
      <c r="E65" s="190">
        <f t="shared" si="25"/>
        <v>0.99999999999999989</v>
      </c>
      <c r="F65" s="190">
        <f t="shared" si="26"/>
        <v>1</v>
      </c>
      <c r="G65" s="190">
        <f t="shared" si="26"/>
        <v>1</v>
      </c>
      <c r="H65" s="190">
        <f t="shared" si="26"/>
        <v>1</v>
      </c>
      <c r="I65" s="190">
        <f t="shared" si="26"/>
        <v>1</v>
      </c>
      <c r="J65" s="190">
        <f t="shared" si="26"/>
        <v>1</v>
      </c>
      <c r="K65" s="190">
        <f t="shared" si="26"/>
        <v>1</v>
      </c>
      <c r="L65" s="190">
        <f t="shared" si="26"/>
        <v>1</v>
      </c>
      <c r="M65" s="190">
        <f t="shared" si="26"/>
        <v>1</v>
      </c>
      <c r="N65" s="190">
        <f t="shared" si="26"/>
        <v>1</v>
      </c>
      <c r="O65" s="190">
        <f t="shared" si="26"/>
        <v>0.99999999999999967</v>
      </c>
      <c r="P65" s="190">
        <f t="shared" si="26"/>
        <v>0.99999999999999967</v>
      </c>
      <c r="Q65" s="190">
        <f t="shared" si="26"/>
        <v>0.99999999998098599</v>
      </c>
      <c r="R65" s="190">
        <f t="shared" si="26"/>
        <v>1</v>
      </c>
      <c r="S65" s="190">
        <f t="shared" si="26"/>
        <v>1</v>
      </c>
      <c r="T65" s="190">
        <f t="shared" si="26"/>
        <v>1</v>
      </c>
      <c r="U65" s="230">
        <f t="shared" si="26"/>
        <v>0.99999999999999989</v>
      </c>
      <c r="V65" s="230">
        <f t="shared" si="24"/>
        <v>1</v>
      </c>
      <c r="W65" s="235">
        <f t="shared" si="24"/>
        <v>1</v>
      </c>
    </row>
    <row r="66" spans="2:23">
      <c r="B66" s="218">
        <v>450</v>
      </c>
      <c r="C66" s="220" t="s">
        <v>16</v>
      </c>
      <c r="D66" s="224">
        <f t="shared" si="16"/>
        <v>1</v>
      </c>
      <c r="E66" s="190">
        <f t="shared" si="25"/>
        <v>0.99999999999999989</v>
      </c>
      <c r="F66" s="190">
        <f t="shared" si="26"/>
        <v>1</v>
      </c>
      <c r="G66" s="190">
        <f t="shared" si="26"/>
        <v>1</v>
      </c>
      <c r="H66" s="190">
        <f t="shared" si="26"/>
        <v>1</v>
      </c>
      <c r="I66" s="190">
        <f t="shared" si="26"/>
        <v>1</v>
      </c>
      <c r="J66" s="190">
        <f t="shared" si="26"/>
        <v>1</v>
      </c>
      <c r="K66" s="190">
        <f t="shared" si="26"/>
        <v>1</v>
      </c>
      <c r="L66" s="190">
        <f t="shared" si="26"/>
        <v>1</v>
      </c>
      <c r="M66" s="190">
        <f t="shared" si="26"/>
        <v>1</v>
      </c>
      <c r="N66" s="190">
        <f t="shared" si="26"/>
        <v>1</v>
      </c>
      <c r="O66" s="190">
        <f t="shared" si="26"/>
        <v>0.99999999999999989</v>
      </c>
      <c r="P66" s="190">
        <f t="shared" si="26"/>
        <v>0.99999999999999989</v>
      </c>
      <c r="Q66" s="190">
        <f t="shared" si="26"/>
        <v>0.99999999999310685</v>
      </c>
      <c r="R66" s="190">
        <f t="shared" si="26"/>
        <v>1</v>
      </c>
      <c r="S66" s="190">
        <f t="shared" si="26"/>
        <v>1</v>
      </c>
      <c r="T66" s="190">
        <f t="shared" si="26"/>
        <v>1</v>
      </c>
      <c r="U66" s="230">
        <f t="shared" si="26"/>
        <v>0.99999999999999989</v>
      </c>
      <c r="V66" s="230">
        <f t="shared" si="24"/>
        <v>1</v>
      </c>
      <c r="W66" s="235">
        <f t="shared" si="24"/>
        <v>1</v>
      </c>
    </row>
    <row r="67" spans="2:23">
      <c r="B67" s="218">
        <v>460</v>
      </c>
      <c r="C67" s="220" t="s">
        <v>16</v>
      </c>
      <c r="D67" s="224">
        <f t="shared" si="16"/>
        <v>1</v>
      </c>
      <c r="E67" s="190">
        <f t="shared" si="25"/>
        <v>0.99999999999999989</v>
      </c>
      <c r="F67" s="190">
        <f t="shared" si="26"/>
        <v>1</v>
      </c>
      <c r="G67" s="190">
        <f t="shared" si="26"/>
        <v>1</v>
      </c>
      <c r="H67" s="190">
        <f t="shared" si="26"/>
        <v>1</v>
      </c>
      <c r="I67" s="190">
        <f t="shared" si="26"/>
        <v>1</v>
      </c>
      <c r="J67" s="190">
        <f t="shared" si="26"/>
        <v>1</v>
      </c>
      <c r="K67" s="190">
        <f t="shared" si="26"/>
        <v>1</v>
      </c>
      <c r="L67" s="190">
        <f t="shared" si="26"/>
        <v>1</v>
      </c>
      <c r="M67" s="190">
        <f t="shared" si="26"/>
        <v>1</v>
      </c>
      <c r="N67" s="190">
        <f t="shared" si="26"/>
        <v>1</v>
      </c>
      <c r="O67" s="190">
        <f t="shared" si="26"/>
        <v>0.99999999999999989</v>
      </c>
      <c r="P67" s="190">
        <f t="shared" si="26"/>
        <v>0.99999999999999989</v>
      </c>
      <c r="Q67" s="190">
        <f t="shared" si="26"/>
        <v>0.99999999999751221</v>
      </c>
      <c r="R67" s="190">
        <f t="shared" si="26"/>
        <v>1</v>
      </c>
      <c r="S67" s="190">
        <f t="shared" si="26"/>
        <v>1</v>
      </c>
      <c r="T67" s="190">
        <f t="shared" si="26"/>
        <v>1</v>
      </c>
      <c r="U67" s="230">
        <f t="shared" si="26"/>
        <v>0.99999999999999989</v>
      </c>
      <c r="V67" s="230">
        <f t="shared" si="24"/>
        <v>1</v>
      </c>
      <c r="W67" s="235">
        <f t="shared" si="24"/>
        <v>1</v>
      </c>
    </row>
    <row r="68" spans="2:23">
      <c r="B68" s="218">
        <v>470</v>
      </c>
      <c r="C68" s="220" t="s">
        <v>16</v>
      </c>
      <c r="D68" s="224">
        <f t="shared" si="16"/>
        <v>1</v>
      </c>
      <c r="E68" s="190">
        <f t="shared" si="25"/>
        <v>0.99999999999999989</v>
      </c>
      <c r="F68" s="190">
        <f t="shared" si="26"/>
        <v>1</v>
      </c>
      <c r="G68" s="190">
        <f t="shared" si="26"/>
        <v>1</v>
      </c>
      <c r="H68" s="190">
        <f t="shared" si="26"/>
        <v>1</v>
      </c>
      <c r="I68" s="190">
        <f t="shared" si="26"/>
        <v>1</v>
      </c>
      <c r="J68" s="190">
        <f t="shared" si="26"/>
        <v>1</v>
      </c>
      <c r="K68" s="190">
        <f t="shared" si="26"/>
        <v>1</v>
      </c>
      <c r="L68" s="190">
        <f t="shared" si="26"/>
        <v>1</v>
      </c>
      <c r="M68" s="190">
        <f t="shared" si="26"/>
        <v>1</v>
      </c>
      <c r="N68" s="190">
        <f t="shared" si="26"/>
        <v>1</v>
      </c>
      <c r="O68" s="190">
        <f t="shared" si="26"/>
        <v>0.99999999999999989</v>
      </c>
      <c r="P68" s="190">
        <f t="shared" si="26"/>
        <v>0.99999999999999989</v>
      </c>
      <c r="Q68" s="190">
        <f t="shared" si="26"/>
        <v>0.99999999999910583</v>
      </c>
      <c r="R68" s="190">
        <f t="shared" si="26"/>
        <v>1</v>
      </c>
      <c r="S68" s="190">
        <f t="shared" si="26"/>
        <v>1</v>
      </c>
      <c r="T68" s="190">
        <f t="shared" si="26"/>
        <v>1</v>
      </c>
      <c r="U68" s="230">
        <f t="shared" si="26"/>
        <v>0.99999999999999989</v>
      </c>
      <c r="V68" s="230">
        <f t="shared" si="24"/>
        <v>1</v>
      </c>
      <c r="W68" s="235">
        <f t="shared" si="24"/>
        <v>1</v>
      </c>
    </row>
    <row r="69" spans="2:23">
      <c r="B69" s="218">
        <v>480</v>
      </c>
      <c r="C69" s="220" t="s">
        <v>16</v>
      </c>
      <c r="D69" s="224">
        <f t="shared" si="16"/>
        <v>1</v>
      </c>
      <c r="E69" s="190">
        <f t="shared" si="25"/>
        <v>0.99999999999999989</v>
      </c>
      <c r="F69" s="190">
        <f t="shared" si="26"/>
        <v>1</v>
      </c>
      <c r="G69" s="190">
        <f t="shared" si="26"/>
        <v>1</v>
      </c>
      <c r="H69" s="190">
        <f t="shared" si="26"/>
        <v>1</v>
      </c>
      <c r="I69" s="190">
        <f t="shared" si="26"/>
        <v>1</v>
      </c>
      <c r="J69" s="190">
        <f t="shared" si="26"/>
        <v>1</v>
      </c>
      <c r="K69" s="190">
        <f t="shared" si="26"/>
        <v>1</v>
      </c>
      <c r="L69" s="190">
        <f t="shared" si="26"/>
        <v>1</v>
      </c>
      <c r="M69" s="190">
        <f t="shared" si="26"/>
        <v>1</v>
      </c>
      <c r="N69" s="190">
        <f t="shared" si="26"/>
        <v>1</v>
      </c>
      <c r="O69" s="190">
        <f t="shared" si="26"/>
        <v>0.99999999999999989</v>
      </c>
      <c r="P69" s="190">
        <f t="shared" si="26"/>
        <v>0.99999999999999989</v>
      </c>
      <c r="Q69" s="190">
        <f t="shared" si="26"/>
        <v>0.99999999999967981</v>
      </c>
      <c r="R69" s="190">
        <f t="shared" si="26"/>
        <v>1</v>
      </c>
      <c r="S69" s="190">
        <f t="shared" si="26"/>
        <v>1</v>
      </c>
      <c r="T69" s="190">
        <f t="shared" si="26"/>
        <v>1</v>
      </c>
      <c r="U69" s="230">
        <f t="shared" si="26"/>
        <v>0.99999999999999989</v>
      </c>
      <c r="V69" s="230">
        <f t="shared" si="24"/>
        <v>1</v>
      </c>
      <c r="W69" s="235">
        <f t="shared" si="24"/>
        <v>1</v>
      </c>
    </row>
    <row r="70" spans="2:23">
      <c r="B70" s="218">
        <v>490</v>
      </c>
      <c r="C70" s="220" t="s">
        <v>16</v>
      </c>
      <c r="D70" s="224">
        <f t="shared" si="16"/>
        <v>1</v>
      </c>
      <c r="E70" s="190">
        <f t="shared" si="25"/>
        <v>0.99999999999999989</v>
      </c>
      <c r="F70" s="190">
        <f t="shared" si="26"/>
        <v>1</v>
      </c>
      <c r="G70" s="190">
        <f t="shared" si="26"/>
        <v>1</v>
      </c>
      <c r="H70" s="190">
        <f t="shared" si="26"/>
        <v>1</v>
      </c>
      <c r="I70" s="190">
        <f t="shared" si="26"/>
        <v>1</v>
      </c>
      <c r="J70" s="190">
        <f t="shared" si="26"/>
        <v>1</v>
      </c>
      <c r="K70" s="190">
        <f t="shared" si="26"/>
        <v>1</v>
      </c>
      <c r="L70" s="190">
        <f t="shared" si="26"/>
        <v>1</v>
      </c>
      <c r="M70" s="190">
        <f t="shared" si="26"/>
        <v>1</v>
      </c>
      <c r="N70" s="190">
        <f t="shared" si="26"/>
        <v>1</v>
      </c>
      <c r="O70" s="190">
        <f t="shared" si="26"/>
        <v>0.99999999999999989</v>
      </c>
      <c r="P70" s="190">
        <f t="shared" si="26"/>
        <v>0.99999999999999989</v>
      </c>
      <c r="Q70" s="190">
        <f t="shared" si="26"/>
        <v>0.99999999999988576</v>
      </c>
      <c r="R70" s="190">
        <f t="shared" si="26"/>
        <v>1</v>
      </c>
      <c r="S70" s="190">
        <f t="shared" si="26"/>
        <v>1</v>
      </c>
      <c r="T70" s="190">
        <f t="shared" si="26"/>
        <v>1</v>
      </c>
      <c r="U70" s="230">
        <f t="shared" si="26"/>
        <v>0.99999999999999989</v>
      </c>
      <c r="V70" s="230">
        <f t="shared" si="24"/>
        <v>1</v>
      </c>
      <c r="W70" s="235">
        <f t="shared" si="24"/>
        <v>1</v>
      </c>
    </row>
    <row r="71" spans="2:23">
      <c r="B71" s="218">
        <v>500</v>
      </c>
      <c r="C71" s="220" t="s">
        <v>16</v>
      </c>
      <c r="D71" s="224">
        <f t="shared" si="16"/>
        <v>1</v>
      </c>
      <c r="E71" s="190">
        <f t="shared" si="25"/>
        <v>0.99999999999999989</v>
      </c>
      <c r="F71" s="190">
        <f t="shared" si="26"/>
        <v>1</v>
      </c>
      <c r="G71" s="190">
        <f t="shared" si="26"/>
        <v>1</v>
      </c>
      <c r="H71" s="190">
        <f t="shared" si="26"/>
        <v>1</v>
      </c>
      <c r="I71" s="190">
        <f t="shared" si="26"/>
        <v>1</v>
      </c>
      <c r="J71" s="190">
        <f t="shared" si="26"/>
        <v>1</v>
      </c>
      <c r="K71" s="190">
        <f t="shared" si="26"/>
        <v>1</v>
      </c>
      <c r="L71" s="190">
        <f t="shared" si="26"/>
        <v>1</v>
      </c>
      <c r="M71" s="190">
        <f t="shared" si="26"/>
        <v>1</v>
      </c>
      <c r="N71" s="190">
        <f t="shared" si="26"/>
        <v>1</v>
      </c>
      <c r="O71" s="190">
        <f t="shared" si="26"/>
        <v>0.99999999999999989</v>
      </c>
      <c r="P71" s="190">
        <f t="shared" si="26"/>
        <v>0.99999999999999989</v>
      </c>
      <c r="Q71" s="190">
        <f t="shared" si="26"/>
        <v>0.99999999999995937</v>
      </c>
      <c r="R71" s="190">
        <f t="shared" si="26"/>
        <v>1</v>
      </c>
      <c r="S71" s="190">
        <f t="shared" si="26"/>
        <v>1</v>
      </c>
      <c r="T71" s="190">
        <f t="shared" si="26"/>
        <v>1</v>
      </c>
      <c r="U71" s="230">
        <f t="shared" si="26"/>
        <v>0.99999999999999989</v>
      </c>
      <c r="V71" s="230">
        <f t="shared" si="24"/>
        <v>1</v>
      </c>
      <c r="W71" s="235">
        <f t="shared" si="24"/>
        <v>1</v>
      </c>
    </row>
    <row r="72" spans="2:23">
      <c r="B72" s="218">
        <v>510</v>
      </c>
      <c r="C72" s="220" t="s">
        <v>16</v>
      </c>
      <c r="D72" s="224">
        <f t="shared" si="16"/>
        <v>1</v>
      </c>
      <c r="E72" s="190">
        <f t="shared" si="25"/>
        <v>0.99999999999999989</v>
      </c>
      <c r="F72" s="190">
        <f t="shared" si="26"/>
        <v>1</v>
      </c>
      <c r="G72" s="190">
        <f t="shared" si="26"/>
        <v>1</v>
      </c>
      <c r="H72" s="190">
        <f t="shared" si="26"/>
        <v>1</v>
      </c>
      <c r="I72" s="190">
        <f t="shared" si="26"/>
        <v>1</v>
      </c>
      <c r="J72" s="190">
        <f t="shared" si="26"/>
        <v>1</v>
      </c>
      <c r="K72" s="190">
        <f t="shared" si="26"/>
        <v>1</v>
      </c>
      <c r="L72" s="190">
        <f t="shared" si="26"/>
        <v>1</v>
      </c>
      <c r="M72" s="190">
        <f t="shared" si="26"/>
        <v>1</v>
      </c>
      <c r="N72" s="190">
        <f t="shared" si="26"/>
        <v>1</v>
      </c>
      <c r="O72" s="190">
        <f t="shared" si="26"/>
        <v>0.99999999999999989</v>
      </c>
      <c r="P72" s="190">
        <f t="shared" si="26"/>
        <v>0.99999999999999989</v>
      </c>
      <c r="Q72" s="190">
        <f t="shared" si="26"/>
        <v>0.99999999999998546</v>
      </c>
      <c r="R72" s="190">
        <f t="shared" si="26"/>
        <v>1</v>
      </c>
      <c r="S72" s="190">
        <f t="shared" si="26"/>
        <v>1</v>
      </c>
      <c r="T72" s="190">
        <f t="shared" si="26"/>
        <v>1</v>
      </c>
      <c r="U72" s="230">
        <f t="shared" si="26"/>
        <v>0.99999999999999989</v>
      </c>
      <c r="V72" s="230">
        <f t="shared" si="24"/>
        <v>1</v>
      </c>
      <c r="W72" s="235">
        <f t="shared" si="24"/>
        <v>1</v>
      </c>
    </row>
    <row r="73" spans="2:23">
      <c r="B73" s="218">
        <v>520</v>
      </c>
      <c r="C73" s="220" t="s">
        <v>16</v>
      </c>
      <c r="D73" s="224">
        <f t="shared" si="16"/>
        <v>1</v>
      </c>
      <c r="E73" s="190">
        <f t="shared" si="25"/>
        <v>0.99999999999999989</v>
      </c>
      <c r="F73" s="190">
        <f t="shared" si="26"/>
        <v>1</v>
      </c>
      <c r="G73" s="190">
        <f t="shared" si="26"/>
        <v>1</v>
      </c>
      <c r="H73" s="190">
        <f t="shared" si="26"/>
        <v>1</v>
      </c>
      <c r="I73" s="190">
        <f t="shared" si="26"/>
        <v>1</v>
      </c>
      <c r="J73" s="190">
        <f t="shared" si="26"/>
        <v>1</v>
      </c>
      <c r="K73" s="190">
        <f t="shared" si="26"/>
        <v>1</v>
      </c>
      <c r="L73" s="190">
        <f t="shared" si="26"/>
        <v>1</v>
      </c>
      <c r="M73" s="190">
        <f t="shared" si="26"/>
        <v>1</v>
      </c>
      <c r="N73" s="190">
        <f t="shared" si="26"/>
        <v>1</v>
      </c>
      <c r="O73" s="190">
        <f t="shared" si="26"/>
        <v>0.99999999999999989</v>
      </c>
      <c r="P73" s="190">
        <f t="shared" si="26"/>
        <v>0.99999999999999989</v>
      </c>
      <c r="Q73" s="190">
        <f t="shared" si="26"/>
        <v>0.99999999999999489</v>
      </c>
      <c r="R73" s="190">
        <f t="shared" si="26"/>
        <v>1</v>
      </c>
      <c r="S73" s="190">
        <f t="shared" si="26"/>
        <v>1</v>
      </c>
      <c r="T73" s="190">
        <f t="shared" si="26"/>
        <v>1</v>
      </c>
      <c r="U73" s="230">
        <f t="shared" si="26"/>
        <v>0.99999999999999989</v>
      </c>
      <c r="V73" s="230">
        <f t="shared" si="24"/>
        <v>1</v>
      </c>
      <c r="W73" s="235">
        <f t="shared" si="24"/>
        <v>1</v>
      </c>
    </row>
    <row r="74" spans="2:23">
      <c r="B74" s="218">
        <v>530</v>
      </c>
      <c r="C74" s="220" t="s">
        <v>16</v>
      </c>
      <c r="D74" s="224">
        <f t="shared" si="16"/>
        <v>1</v>
      </c>
      <c r="E74" s="190">
        <f t="shared" si="25"/>
        <v>0.99999999999999989</v>
      </c>
      <c r="F74" s="190">
        <f t="shared" si="26"/>
        <v>1</v>
      </c>
      <c r="G74" s="190">
        <f t="shared" si="26"/>
        <v>1</v>
      </c>
      <c r="H74" s="190">
        <f t="shared" si="26"/>
        <v>1</v>
      </c>
      <c r="I74" s="190">
        <f t="shared" si="26"/>
        <v>1</v>
      </c>
      <c r="J74" s="190">
        <f t="shared" si="26"/>
        <v>1</v>
      </c>
      <c r="K74" s="190">
        <f t="shared" si="26"/>
        <v>1</v>
      </c>
      <c r="L74" s="190">
        <f t="shared" si="26"/>
        <v>1</v>
      </c>
      <c r="M74" s="190">
        <f t="shared" si="26"/>
        <v>1</v>
      </c>
      <c r="N74" s="190">
        <f t="shared" si="26"/>
        <v>1</v>
      </c>
      <c r="O74" s="190">
        <f t="shared" si="26"/>
        <v>0.99999999999999989</v>
      </c>
      <c r="P74" s="190">
        <f t="shared" si="26"/>
        <v>0.99999999999999989</v>
      </c>
      <c r="Q74" s="190">
        <f t="shared" si="26"/>
        <v>0.99999999999999822</v>
      </c>
      <c r="R74" s="190">
        <f t="shared" si="26"/>
        <v>1</v>
      </c>
      <c r="S74" s="190">
        <f t="shared" si="26"/>
        <v>1</v>
      </c>
      <c r="T74" s="190">
        <f t="shared" si="26"/>
        <v>1</v>
      </c>
      <c r="U74" s="230">
        <f t="shared" si="26"/>
        <v>0.99999999999999989</v>
      </c>
      <c r="V74" s="230">
        <f t="shared" ref="V74:W76" si="27">IF((V$2-(SQRT((V$9/V$15)^2+4*V$16*V$14))*$B74) &lt; 0, 0.5*EXP(((V$9/V$15)*V$2)/(2*V$14))*(EXP(-(V$2*(SQRT((V$9/V$15)^2+4*V$16*V$14)))/(2*V$14))*(2-ERFC(-(V$2-(SQRT((V$9/V$15)^2+4*V$16*V$14))*$B74)/(2*SQRT(V$14*$B74))))),0.5*EXP(((V$9/V$15)*V$2)/(2*V$14))*(EXP(-(V$2*(SQRT((V$9/V$15)^2+4*V$16*V$14)))/(2*V$14))*ERFC((V$2-(SQRT((V$9/V$15)^2+4*V$16*V$14))*$B74)/(2*SQRT(V$14*$B74)))))</f>
        <v>1</v>
      </c>
      <c r="W74" s="235">
        <f t="shared" si="27"/>
        <v>1</v>
      </c>
    </row>
    <row r="75" spans="2:23">
      <c r="B75" s="218">
        <v>540</v>
      </c>
      <c r="C75" s="220" t="s">
        <v>16</v>
      </c>
      <c r="D75" s="224">
        <f t="shared" si="16"/>
        <v>1</v>
      </c>
      <c r="E75" s="190">
        <f t="shared" si="25"/>
        <v>0.99999999999999989</v>
      </c>
      <c r="F75" s="190">
        <f t="shared" si="26"/>
        <v>1</v>
      </c>
      <c r="G75" s="190">
        <f t="shared" si="26"/>
        <v>1</v>
      </c>
      <c r="H75" s="190">
        <f t="shared" si="26"/>
        <v>1</v>
      </c>
      <c r="I75" s="190">
        <f t="shared" si="26"/>
        <v>1</v>
      </c>
      <c r="J75" s="190">
        <f t="shared" si="26"/>
        <v>1</v>
      </c>
      <c r="K75" s="190">
        <f t="shared" si="26"/>
        <v>1</v>
      </c>
      <c r="L75" s="190">
        <f t="shared" si="26"/>
        <v>1</v>
      </c>
      <c r="M75" s="190">
        <f t="shared" si="26"/>
        <v>1</v>
      </c>
      <c r="N75" s="190">
        <f t="shared" si="26"/>
        <v>1</v>
      </c>
      <c r="O75" s="190">
        <f t="shared" si="26"/>
        <v>0.99999999999999989</v>
      </c>
      <c r="P75" s="190">
        <f t="shared" si="26"/>
        <v>0.99999999999999989</v>
      </c>
      <c r="Q75" s="190">
        <f t="shared" si="26"/>
        <v>0.99999999999999933</v>
      </c>
      <c r="R75" s="190">
        <f t="shared" si="26"/>
        <v>1</v>
      </c>
      <c r="S75" s="190">
        <f t="shared" si="26"/>
        <v>1</v>
      </c>
      <c r="T75" s="190">
        <f t="shared" si="26"/>
        <v>1</v>
      </c>
      <c r="U75" s="230">
        <f t="shared" si="26"/>
        <v>0.99999999999999989</v>
      </c>
      <c r="V75" s="230">
        <f t="shared" si="27"/>
        <v>1</v>
      </c>
      <c r="W75" s="235">
        <f t="shared" si="27"/>
        <v>1</v>
      </c>
    </row>
    <row r="76" spans="2:23">
      <c r="B76" s="218">
        <v>550</v>
      </c>
      <c r="C76" s="220" t="s">
        <v>16</v>
      </c>
      <c r="D76" s="224">
        <f t="shared" si="16"/>
        <v>1</v>
      </c>
      <c r="E76" s="190">
        <f t="shared" si="25"/>
        <v>0.99999999999999989</v>
      </c>
      <c r="F76" s="190">
        <f t="shared" si="26"/>
        <v>1</v>
      </c>
      <c r="G76" s="190">
        <f t="shared" si="26"/>
        <v>1</v>
      </c>
      <c r="H76" s="190">
        <f t="shared" si="26"/>
        <v>1</v>
      </c>
      <c r="I76" s="190">
        <f t="shared" si="26"/>
        <v>1</v>
      </c>
      <c r="J76" s="190">
        <f t="shared" si="26"/>
        <v>1</v>
      </c>
      <c r="K76" s="190">
        <f t="shared" si="26"/>
        <v>1</v>
      </c>
      <c r="L76" s="190">
        <f t="shared" si="26"/>
        <v>1</v>
      </c>
      <c r="M76" s="190">
        <f t="shared" si="26"/>
        <v>1</v>
      </c>
      <c r="N76" s="190">
        <f t="shared" si="26"/>
        <v>1</v>
      </c>
      <c r="O76" s="190">
        <f t="shared" si="26"/>
        <v>0.99999999999999989</v>
      </c>
      <c r="P76" s="190">
        <f t="shared" si="26"/>
        <v>0.99999999999999989</v>
      </c>
      <c r="Q76" s="190">
        <f t="shared" si="26"/>
        <v>0.99999999999999978</v>
      </c>
      <c r="R76" s="190">
        <f t="shared" si="26"/>
        <v>1</v>
      </c>
      <c r="S76" s="190">
        <f t="shared" si="26"/>
        <v>1</v>
      </c>
      <c r="T76" s="190">
        <f t="shared" si="26"/>
        <v>1</v>
      </c>
      <c r="U76" s="230">
        <f t="shared" ref="U76" si="28">IF((U$2-(SQRT((U$9/U$15)^2+4*U$16*U$14))*$B76) &lt; 0, 0.5*EXP(((U$9/U$15)*U$2)/(2*U$14))*(EXP(-(U$2*(SQRT((U$9/U$15)^2+4*U$16*U$14)))/(2*U$14))*(2-ERFC(-(U$2-(SQRT((U$9/U$15)^2+4*U$16*U$14))*$B76)/(2*SQRT(U$14*$B76))))),0.5*EXP(((U$9/U$15)*U$2)/(2*U$14))*(EXP(-(U$2*(SQRT((U$9/U$15)^2+4*U$16*U$14)))/(2*U$14))*ERFC((U$2-(SQRT((U$9/U$15)^2+4*U$16*U$14))*$B76)/(2*SQRT(U$14*$B76)))))</f>
        <v>0.99999999999999989</v>
      </c>
      <c r="V76" s="230">
        <f t="shared" si="27"/>
        <v>1</v>
      </c>
      <c r="W76" s="235">
        <f t="shared" si="27"/>
        <v>1</v>
      </c>
    </row>
    <row r="77" spans="2:23">
      <c r="B77" s="218">
        <v>560</v>
      </c>
      <c r="C77" s="220" t="s">
        <v>16</v>
      </c>
      <c r="D77" s="224">
        <f t="shared" si="16"/>
        <v>1</v>
      </c>
      <c r="E77" s="190">
        <f t="shared" si="25"/>
        <v>0.99999999999999989</v>
      </c>
      <c r="F77" s="190">
        <f t="shared" ref="F77:W79" si="29">IF((F$2-(SQRT((F$9/F$15)^2+4*F$16*F$14))*$B77) &lt; 0, 0.5*EXP(((F$9/F$15)*F$2)/(2*F$14))*(EXP(-(F$2*(SQRT((F$9/F$15)^2+4*F$16*F$14)))/(2*F$14))*(2-ERFC(-(F$2-(SQRT((F$9/F$15)^2+4*F$16*F$14))*$B77)/(2*SQRT(F$14*$B77))))),0.5*EXP(((F$9/F$15)*F$2)/(2*F$14))*(EXP(-(F$2*(SQRT((F$9/F$15)^2+4*F$16*F$14)))/(2*F$14))*ERFC((F$2-(SQRT((F$9/F$15)^2+4*F$16*F$14))*$B77)/(2*SQRT(F$14*$B77)))))</f>
        <v>1</v>
      </c>
      <c r="G77" s="190">
        <f t="shared" si="29"/>
        <v>1</v>
      </c>
      <c r="H77" s="190">
        <f t="shared" si="29"/>
        <v>1</v>
      </c>
      <c r="I77" s="190">
        <f t="shared" si="29"/>
        <v>1</v>
      </c>
      <c r="J77" s="190">
        <f t="shared" si="29"/>
        <v>1</v>
      </c>
      <c r="K77" s="190">
        <f t="shared" si="29"/>
        <v>1</v>
      </c>
      <c r="L77" s="190">
        <f t="shared" si="29"/>
        <v>1</v>
      </c>
      <c r="M77" s="190">
        <f t="shared" si="29"/>
        <v>1</v>
      </c>
      <c r="N77" s="190">
        <f t="shared" si="29"/>
        <v>1</v>
      </c>
      <c r="O77" s="190">
        <f t="shared" si="29"/>
        <v>0.99999999999999989</v>
      </c>
      <c r="P77" s="190">
        <f t="shared" si="29"/>
        <v>0.99999999999999989</v>
      </c>
      <c r="Q77" s="190">
        <f t="shared" si="29"/>
        <v>0.99999999999999989</v>
      </c>
      <c r="R77" s="190">
        <f t="shared" si="29"/>
        <v>1</v>
      </c>
      <c r="S77" s="190">
        <f t="shared" si="29"/>
        <v>1</v>
      </c>
      <c r="T77" s="190">
        <f t="shared" si="29"/>
        <v>1</v>
      </c>
      <c r="U77" s="230">
        <f t="shared" si="29"/>
        <v>0.99999999999999989</v>
      </c>
      <c r="V77" s="230">
        <f t="shared" si="29"/>
        <v>1</v>
      </c>
      <c r="W77" s="235">
        <f t="shared" si="29"/>
        <v>1</v>
      </c>
    </row>
    <row r="78" spans="2:23">
      <c r="B78" s="218">
        <v>570</v>
      </c>
      <c r="C78" s="220" t="s">
        <v>16</v>
      </c>
      <c r="D78" s="224">
        <f t="shared" si="16"/>
        <v>1</v>
      </c>
      <c r="E78" s="190">
        <f t="shared" si="25"/>
        <v>0.99999999999999989</v>
      </c>
      <c r="F78" s="190">
        <f t="shared" si="29"/>
        <v>1</v>
      </c>
      <c r="G78" s="190">
        <f t="shared" si="29"/>
        <v>1</v>
      </c>
      <c r="H78" s="190">
        <f t="shared" si="29"/>
        <v>1</v>
      </c>
      <c r="I78" s="190">
        <f t="shared" si="29"/>
        <v>1</v>
      </c>
      <c r="J78" s="190">
        <f t="shared" si="29"/>
        <v>1</v>
      </c>
      <c r="K78" s="190">
        <f t="shared" si="29"/>
        <v>1</v>
      </c>
      <c r="L78" s="190">
        <f t="shared" si="29"/>
        <v>1</v>
      </c>
      <c r="M78" s="190">
        <f t="shared" si="29"/>
        <v>1</v>
      </c>
      <c r="N78" s="190">
        <f t="shared" si="29"/>
        <v>1</v>
      </c>
      <c r="O78" s="190">
        <f t="shared" si="29"/>
        <v>0.99999999999999989</v>
      </c>
      <c r="P78" s="190">
        <f t="shared" si="29"/>
        <v>0.99999999999999989</v>
      </c>
      <c r="Q78" s="190">
        <f t="shared" si="29"/>
        <v>0.99999999999999989</v>
      </c>
      <c r="R78" s="190">
        <f t="shared" si="29"/>
        <v>1</v>
      </c>
      <c r="S78" s="190">
        <f t="shared" si="29"/>
        <v>1</v>
      </c>
      <c r="T78" s="190">
        <f t="shared" si="29"/>
        <v>1</v>
      </c>
      <c r="U78" s="230">
        <f t="shared" si="29"/>
        <v>0.99999999999999989</v>
      </c>
      <c r="V78" s="230">
        <f t="shared" si="29"/>
        <v>1</v>
      </c>
      <c r="W78" s="235">
        <f t="shared" si="29"/>
        <v>1</v>
      </c>
    </row>
    <row r="79" spans="2:23">
      <c r="B79" s="218">
        <v>580</v>
      </c>
      <c r="C79" s="220" t="s">
        <v>16</v>
      </c>
      <c r="D79" s="224">
        <f t="shared" si="16"/>
        <v>1</v>
      </c>
      <c r="E79" s="190">
        <f t="shared" si="25"/>
        <v>0.99999999999999989</v>
      </c>
      <c r="F79" s="190">
        <f t="shared" si="29"/>
        <v>1</v>
      </c>
      <c r="G79" s="190">
        <f t="shared" si="29"/>
        <v>1</v>
      </c>
      <c r="H79" s="190">
        <f t="shared" si="29"/>
        <v>1</v>
      </c>
      <c r="I79" s="190">
        <f t="shared" si="29"/>
        <v>1</v>
      </c>
      <c r="J79" s="190">
        <f t="shared" si="29"/>
        <v>1</v>
      </c>
      <c r="K79" s="190">
        <f t="shared" si="29"/>
        <v>1</v>
      </c>
      <c r="L79" s="190">
        <f t="shared" si="29"/>
        <v>1</v>
      </c>
      <c r="M79" s="190">
        <f t="shared" si="29"/>
        <v>1</v>
      </c>
      <c r="N79" s="190">
        <f t="shared" si="29"/>
        <v>1</v>
      </c>
      <c r="O79" s="190">
        <f t="shared" si="29"/>
        <v>0.99999999999999989</v>
      </c>
      <c r="P79" s="190">
        <f t="shared" si="29"/>
        <v>0.99999999999999989</v>
      </c>
      <c r="Q79" s="190">
        <f t="shared" si="29"/>
        <v>0.99999999999999989</v>
      </c>
      <c r="R79" s="190">
        <f t="shared" si="29"/>
        <v>1</v>
      </c>
      <c r="S79" s="190">
        <f t="shared" si="29"/>
        <v>1</v>
      </c>
      <c r="T79" s="190">
        <f t="shared" si="29"/>
        <v>1</v>
      </c>
      <c r="U79" s="230">
        <f t="shared" si="29"/>
        <v>0.99999999999999989</v>
      </c>
      <c r="V79" s="230">
        <f t="shared" si="29"/>
        <v>1</v>
      </c>
      <c r="W79" s="235">
        <f t="shared" si="29"/>
        <v>1</v>
      </c>
    </row>
    <row r="80" spans="2:23">
      <c r="B80" s="218">
        <v>590</v>
      </c>
      <c r="C80" s="220" t="s">
        <v>16</v>
      </c>
      <c r="D80" s="224">
        <f t="shared" si="16"/>
        <v>1</v>
      </c>
      <c r="E80" s="190">
        <f t="shared" ref="E80:W81" si="30">IF((E$2-(SQRT((E$9/E$15)^2+4*E$16*E$14))*$B80) &lt; 0, 0.5*EXP(((E$9/E$15)*E$2)/(2*E$14))*(EXP(-(E$2*(SQRT((E$9/E$15)^2+4*E$16*E$14)))/(2*E$14))*(2-ERFC(-(E$2-(SQRT((E$9/E$15)^2+4*E$16*E$14))*$B80)/(2*SQRT(E$14*$B80))))),0.5*EXP(((E$9/E$15)*E$2)/(2*E$14))*(EXP(-(E$2*(SQRT((E$9/E$15)^2+4*E$16*E$14)))/(2*E$14))*ERFC((E$2-(SQRT((E$9/E$15)^2+4*E$16*E$14))*$B80)/(2*SQRT(E$14*$B80)))))</f>
        <v>0.99999999999999989</v>
      </c>
      <c r="F80" s="190">
        <f t="shared" si="30"/>
        <v>1</v>
      </c>
      <c r="G80" s="190">
        <f t="shared" si="30"/>
        <v>1</v>
      </c>
      <c r="H80" s="190">
        <f t="shared" si="30"/>
        <v>1</v>
      </c>
      <c r="I80" s="190">
        <f t="shared" si="30"/>
        <v>1</v>
      </c>
      <c r="J80" s="190">
        <f t="shared" si="30"/>
        <v>1</v>
      </c>
      <c r="K80" s="190">
        <f t="shared" si="30"/>
        <v>1</v>
      </c>
      <c r="L80" s="190">
        <f t="shared" si="30"/>
        <v>1</v>
      </c>
      <c r="M80" s="190">
        <f t="shared" si="30"/>
        <v>1</v>
      </c>
      <c r="N80" s="190">
        <f t="shared" si="30"/>
        <v>1</v>
      </c>
      <c r="O80" s="190">
        <f t="shared" si="30"/>
        <v>0.99999999999999989</v>
      </c>
      <c r="P80" s="190">
        <f t="shared" si="30"/>
        <v>0.99999999999999989</v>
      </c>
      <c r="Q80" s="190">
        <f t="shared" si="30"/>
        <v>0.99999999999999989</v>
      </c>
      <c r="R80" s="190">
        <f t="shared" si="30"/>
        <v>1</v>
      </c>
      <c r="S80" s="190">
        <f t="shared" si="30"/>
        <v>1</v>
      </c>
      <c r="T80" s="190">
        <f t="shared" si="30"/>
        <v>1</v>
      </c>
      <c r="U80" s="230">
        <f t="shared" si="30"/>
        <v>0.99999999999999989</v>
      </c>
      <c r="V80" s="230">
        <f t="shared" si="30"/>
        <v>1</v>
      </c>
      <c r="W80" s="235">
        <f t="shared" si="30"/>
        <v>1</v>
      </c>
    </row>
    <row r="81" spans="2:23">
      <c r="B81" s="221">
        <v>600</v>
      </c>
      <c r="C81" s="222" t="s">
        <v>16</v>
      </c>
      <c r="D81" s="225">
        <f t="shared" si="16"/>
        <v>1</v>
      </c>
      <c r="E81" s="241">
        <f t="shared" si="30"/>
        <v>0.99999999999999989</v>
      </c>
      <c r="F81" s="241">
        <f t="shared" si="30"/>
        <v>1</v>
      </c>
      <c r="G81" s="241">
        <f t="shared" si="30"/>
        <v>1</v>
      </c>
      <c r="H81" s="241">
        <f t="shared" si="30"/>
        <v>1</v>
      </c>
      <c r="I81" s="241">
        <f t="shared" si="30"/>
        <v>1</v>
      </c>
      <c r="J81" s="241">
        <f t="shared" si="30"/>
        <v>1</v>
      </c>
      <c r="K81" s="241">
        <f t="shared" si="30"/>
        <v>1</v>
      </c>
      <c r="L81" s="241">
        <f t="shared" si="30"/>
        <v>1</v>
      </c>
      <c r="M81" s="241">
        <f t="shared" si="30"/>
        <v>1</v>
      </c>
      <c r="N81" s="241">
        <f t="shared" si="30"/>
        <v>1</v>
      </c>
      <c r="O81" s="241">
        <f t="shared" si="30"/>
        <v>0.99999999999999989</v>
      </c>
      <c r="P81" s="241">
        <f t="shared" si="30"/>
        <v>0.99999999999999989</v>
      </c>
      <c r="Q81" s="241">
        <f t="shared" si="30"/>
        <v>0.99999999999999989</v>
      </c>
      <c r="R81" s="241">
        <f t="shared" si="30"/>
        <v>1</v>
      </c>
      <c r="S81" s="241">
        <f t="shared" si="30"/>
        <v>1</v>
      </c>
      <c r="T81" s="241">
        <f t="shared" si="30"/>
        <v>1</v>
      </c>
      <c r="U81" s="242">
        <f t="shared" si="30"/>
        <v>0.99999999999999989</v>
      </c>
      <c r="V81" s="242">
        <f t="shared" si="30"/>
        <v>1</v>
      </c>
      <c r="W81" s="243">
        <f t="shared" si="30"/>
        <v>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81"/>
  <sheetViews>
    <sheetView topLeftCell="B21" workbookViewId="0">
      <selection activeCell="A23" sqref="A23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W3" si="1">U2</f>
        <v>50</v>
      </c>
      <c r="W2" s="180">
        <f t="shared" si="1"/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VIII'!B8</f>
        <v>0.3630163565685367</v>
      </c>
      <c r="E5" s="180">
        <f>D5</f>
        <v>0.3630163565685367</v>
      </c>
      <c r="F5" s="180">
        <f t="shared" ref="F5:U6" si="2">E5</f>
        <v>0.3630163565685367</v>
      </c>
      <c r="G5" s="180">
        <f t="shared" si="2"/>
        <v>0.3630163565685367</v>
      </c>
      <c r="H5" s="180">
        <f t="shared" si="2"/>
        <v>0.3630163565685367</v>
      </c>
      <c r="I5" s="180">
        <f t="shared" si="2"/>
        <v>0.3630163565685367</v>
      </c>
      <c r="J5" s="180">
        <f t="shared" si="2"/>
        <v>0.3630163565685367</v>
      </c>
      <c r="K5" s="180">
        <f t="shared" si="2"/>
        <v>0.3630163565685367</v>
      </c>
      <c r="L5" s="180">
        <f t="shared" si="2"/>
        <v>0.3630163565685367</v>
      </c>
      <c r="M5" s="180">
        <f t="shared" si="2"/>
        <v>0.3630163565685367</v>
      </c>
      <c r="N5" s="180">
        <f t="shared" si="2"/>
        <v>0.3630163565685367</v>
      </c>
      <c r="O5" s="180">
        <f t="shared" si="2"/>
        <v>0.3630163565685367</v>
      </c>
      <c r="P5" s="180">
        <f t="shared" si="2"/>
        <v>0.3630163565685367</v>
      </c>
      <c r="Q5" s="180">
        <f t="shared" si="2"/>
        <v>0.3630163565685367</v>
      </c>
      <c r="R5" s="180">
        <f t="shared" si="2"/>
        <v>0.3630163565685367</v>
      </c>
      <c r="S5" s="180">
        <f t="shared" si="2"/>
        <v>0.3630163565685367</v>
      </c>
      <c r="T5" s="180">
        <f t="shared" si="2"/>
        <v>0.3630163565685367</v>
      </c>
      <c r="U5" s="180">
        <f t="shared" si="2"/>
        <v>0.3630163565685367</v>
      </c>
      <c r="V5" s="180">
        <f t="shared" ref="V5:W6" si="3">U5</f>
        <v>0.3630163565685367</v>
      </c>
      <c r="W5" s="180">
        <f t="shared" si="3"/>
        <v>0.3630163565685367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1.6880066550933777</v>
      </c>
      <c r="E7" s="177">
        <f t="shared" ref="E7:W7" si="4">(1-E5)*E6</f>
        <v>1.6880066550933777</v>
      </c>
      <c r="F7" s="177">
        <f t="shared" si="4"/>
        <v>1.6880066550933777</v>
      </c>
      <c r="G7" s="177">
        <f t="shared" si="4"/>
        <v>1.6880066550933777</v>
      </c>
      <c r="H7" s="177">
        <f t="shared" si="4"/>
        <v>1.6880066550933777</v>
      </c>
      <c r="I7" s="177">
        <f t="shared" si="4"/>
        <v>1.6880066550933777</v>
      </c>
      <c r="J7" s="177">
        <f t="shared" si="4"/>
        <v>1.6880066550933777</v>
      </c>
      <c r="K7" s="177">
        <f t="shared" si="4"/>
        <v>1.6880066550933777</v>
      </c>
      <c r="L7" s="177">
        <f t="shared" si="4"/>
        <v>1.6880066550933777</v>
      </c>
      <c r="M7" s="177">
        <f t="shared" si="4"/>
        <v>1.6880066550933777</v>
      </c>
      <c r="N7" s="177">
        <f t="shared" si="4"/>
        <v>1.6880066550933777</v>
      </c>
      <c r="O7" s="177">
        <f t="shared" si="4"/>
        <v>1.6880066550933777</v>
      </c>
      <c r="P7" s="177">
        <f t="shared" si="4"/>
        <v>1.6880066550933777</v>
      </c>
      <c r="Q7" s="177">
        <f t="shared" si="4"/>
        <v>1.6880066550933777</v>
      </c>
      <c r="R7" s="177">
        <f t="shared" si="4"/>
        <v>1.6880066550933777</v>
      </c>
      <c r="S7" s="177">
        <f t="shared" si="4"/>
        <v>1.6880066550933777</v>
      </c>
      <c r="T7" s="177">
        <f t="shared" si="4"/>
        <v>1.6880066550933777</v>
      </c>
      <c r="U7" s="177">
        <f t="shared" si="4"/>
        <v>1.6880066550933777</v>
      </c>
      <c r="V7" s="177">
        <f t="shared" si="4"/>
        <v>1.6880066550933777</v>
      </c>
      <c r="W7" s="177">
        <f t="shared" si="4"/>
        <v>1.6880066550933777</v>
      </c>
    </row>
    <row r="8" spans="1:23">
      <c r="A8" s="175" t="s">
        <v>98</v>
      </c>
      <c r="B8" s="176" t="s">
        <v>68</v>
      </c>
      <c r="C8" s="176" t="s">
        <v>69</v>
      </c>
      <c r="D8" s="177">
        <f>'SV VIII'!B9</f>
        <v>4.7539999999999996</v>
      </c>
      <c r="E8" s="180">
        <f>D8</f>
        <v>4.7539999999999996</v>
      </c>
      <c r="F8" s="180">
        <f t="shared" ref="F8:W8" si="5">E8</f>
        <v>4.7539999999999996</v>
      </c>
      <c r="G8" s="180">
        <f t="shared" si="5"/>
        <v>4.7539999999999996</v>
      </c>
      <c r="H8" s="180">
        <f t="shared" si="5"/>
        <v>4.7539999999999996</v>
      </c>
      <c r="I8" s="180">
        <f t="shared" si="5"/>
        <v>4.7539999999999996</v>
      </c>
      <c r="J8" s="180">
        <f t="shared" si="5"/>
        <v>4.7539999999999996</v>
      </c>
      <c r="K8" s="180">
        <f t="shared" si="5"/>
        <v>4.7539999999999996</v>
      </c>
      <c r="L8" s="180">
        <f t="shared" si="5"/>
        <v>4.7539999999999996</v>
      </c>
      <c r="M8" s="180">
        <f t="shared" si="5"/>
        <v>4.7539999999999996</v>
      </c>
      <c r="N8" s="180">
        <f t="shared" si="5"/>
        <v>4.7539999999999996</v>
      </c>
      <c r="O8" s="180">
        <f t="shared" si="5"/>
        <v>4.7539999999999996</v>
      </c>
      <c r="P8" s="180">
        <f t="shared" si="5"/>
        <v>4.7539999999999996</v>
      </c>
      <c r="Q8" s="180">
        <f t="shared" si="5"/>
        <v>4.7539999999999996</v>
      </c>
      <c r="R8" s="180">
        <f t="shared" si="5"/>
        <v>4.7539999999999996</v>
      </c>
      <c r="S8" s="180">
        <f t="shared" si="5"/>
        <v>4.7539999999999996</v>
      </c>
      <c r="T8" s="180">
        <f t="shared" si="5"/>
        <v>4.7539999999999996</v>
      </c>
      <c r="U8" s="180">
        <f t="shared" si="5"/>
        <v>4.7539999999999996</v>
      </c>
      <c r="V8" s="180">
        <f t="shared" si="5"/>
        <v>4.7539999999999996</v>
      </c>
      <c r="W8" s="180">
        <f t="shared" si="5"/>
        <v>4.7539999999999996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0.34028830405192317</v>
      </c>
      <c r="E9" s="181">
        <f t="shared" ref="E9:W9" si="6">E8/(PI()*(E3^2)*E5)</f>
        <v>0.34028830405192317</v>
      </c>
      <c r="F9" s="181">
        <f t="shared" si="6"/>
        <v>0.34028830405192317</v>
      </c>
      <c r="G9" s="181">
        <f t="shared" si="6"/>
        <v>0.34028830405192317</v>
      </c>
      <c r="H9" s="181">
        <f t="shared" si="6"/>
        <v>0.34028830405192317</v>
      </c>
      <c r="I9" s="181">
        <f t="shared" si="6"/>
        <v>0.34028830405192317</v>
      </c>
      <c r="J9" s="181">
        <f t="shared" si="6"/>
        <v>0.34028830405192317</v>
      </c>
      <c r="K9" s="181">
        <f t="shared" si="6"/>
        <v>0.34028830405192317</v>
      </c>
      <c r="L9" s="181">
        <f t="shared" si="6"/>
        <v>0.34028830405192317</v>
      </c>
      <c r="M9" s="181">
        <f t="shared" si="6"/>
        <v>0.34028830405192317</v>
      </c>
      <c r="N9" s="181">
        <f t="shared" si="6"/>
        <v>0.34028830405192317</v>
      </c>
      <c r="O9" s="181">
        <f t="shared" si="6"/>
        <v>0.34028830405192317</v>
      </c>
      <c r="P9" s="181">
        <f t="shared" si="6"/>
        <v>0.34028830405192317</v>
      </c>
      <c r="Q9" s="181">
        <f t="shared" si="6"/>
        <v>0.34028830405192317</v>
      </c>
      <c r="R9" s="181">
        <f t="shared" si="6"/>
        <v>0.34028830405192317</v>
      </c>
      <c r="S9" s="181">
        <f t="shared" si="6"/>
        <v>0.34028830405192317</v>
      </c>
      <c r="T9" s="181">
        <f t="shared" si="6"/>
        <v>0.34028830405192317</v>
      </c>
      <c r="U9" s="181">
        <f t="shared" si="6"/>
        <v>0.34028830405192317</v>
      </c>
      <c r="V9" s="181">
        <f t="shared" si="6"/>
        <v>0.34028830405192317</v>
      </c>
      <c r="W9" s="181">
        <f t="shared" si="6"/>
        <v>0.34028830405192317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VIII'!B10</f>
        <v>0.7</v>
      </c>
      <c r="E10" s="180">
        <f>D10</f>
        <v>0.7</v>
      </c>
      <c r="F10" s="180">
        <f t="shared" ref="F10:W10" si="7">E10</f>
        <v>0.7</v>
      </c>
      <c r="G10" s="180">
        <f t="shared" si="7"/>
        <v>0.7</v>
      </c>
      <c r="H10" s="180">
        <f t="shared" si="7"/>
        <v>0.7</v>
      </c>
      <c r="I10" s="180">
        <f t="shared" si="7"/>
        <v>0.7</v>
      </c>
      <c r="J10" s="180">
        <f t="shared" si="7"/>
        <v>0.7</v>
      </c>
      <c r="K10" s="180">
        <f t="shared" si="7"/>
        <v>0.7</v>
      </c>
      <c r="L10" s="180">
        <f t="shared" si="7"/>
        <v>0.7</v>
      </c>
      <c r="M10" s="180">
        <f t="shared" si="7"/>
        <v>0.7</v>
      </c>
      <c r="N10" s="180">
        <f t="shared" si="7"/>
        <v>0.7</v>
      </c>
      <c r="O10" s="180">
        <f t="shared" si="7"/>
        <v>0.7</v>
      </c>
      <c r="P10" s="180">
        <f t="shared" si="7"/>
        <v>0.7</v>
      </c>
      <c r="Q10" s="180">
        <f t="shared" si="7"/>
        <v>0.7</v>
      </c>
      <c r="R10" s="180">
        <f t="shared" si="7"/>
        <v>0.7</v>
      </c>
      <c r="S10" s="180">
        <f t="shared" si="7"/>
        <v>0.7</v>
      </c>
      <c r="T10" s="180">
        <f t="shared" si="7"/>
        <v>0.7</v>
      </c>
      <c r="U10" s="180">
        <f t="shared" si="7"/>
        <v>0.7</v>
      </c>
      <c r="V10" s="180">
        <f t="shared" si="7"/>
        <v>0.7</v>
      </c>
      <c r="W10" s="180">
        <f t="shared" si="7"/>
        <v>0.7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VIII'!$AM$15:$AM$49,COLUMN(A1),ROW(A1))</f>
        <v>100</v>
      </c>
      <c r="E11" s="177">
        <f>INDEX('SV VIII'!$AM$15:$AM$49,COLUMN(D1),ROW(D1))</f>
        <v>100</v>
      </c>
      <c r="F11" s="177">
        <f>INDEX('SV VIII'!$AM$15:$AM$49,COLUMN(E1),ROW(E1))</f>
        <v>100</v>
      </c>
      <c r="G11" s="177">
        <f>INDEX('SV VIII'!$AM$15:$AM$49,COLUMN(F1),ROW(F1))</f>
        <v>100</v>
      </c>
      <c r="H11" s="177">
        <f>INDEX('SV VIII'!$AM$15:$AM$49,COLUMN(G1),ROW(G1))</f>
        <v>100</v>
      </c>
      <c r="I11" s="177">
        <f>INDEX('SV VIII'!$AM$15:$AM$49,COLUMN(H1),ROW(H1))</f>
        <v>100</v>
      </c>
      <c r="J11" s="177">
        <f>INDEX('SV VIII'!$AM$15:$AM$49,COLUMN(I1),ROW(I1))</f>
        <v>100</v>
      </c>
      <c r="K11" s="177">
        <f>INDEX('SV VIII'!$AM$15:$AM$49,COLUMN(J1),ROW(J1))</f>
        <v>100</v>
      </c>
      <c r="L11" s="177">
        <f>INDEX('SV VIII'!$AM$15:$AM$49,COLUMN(K1),ROW(K1))</f>
        <v>1.5</v>
      </c>
      <c r="M11" s="177">
        <f>INDEX('SV VIII'!$AM$15:$AM$49,COLUMN(L1),ROW(L1))</f>
        <v>1.5</v>
      </c>
      <c r="N11" s="177">
        <f>INDEX('SV VIII'!$AM$15:$AM$49,COLUMN(M1),ROW(M1))</f>
        <v>3</v>
      </c>
      <c r="O11" s="177">
        <f>INDEX('SV VIII'!$AM$15:$AM$49,COLUMN(N1),ROW(N1))</f>
        <v>0.35</v>
      </c>
      <c r="P11" s="177">
        <f>INDEX('SV VIII'!$AM$15:$AM$49,COLUMN(O1),ROW(O1))</f>
        <v>0.35</v>
      </c>
      <c r="Q11" s="177">
        <f>INDEX('SV VIII'!$AM$15:$AM$49,COLUMN(P1),ROW(P1))</f>
        <v>0.3</v>
      </c>
      <c r="R11" s="177">
        <f>INDEX('SV VIII'!$AM$15:$AM$49,COLUMN(Q1),ROW(Q1))</f>
        <v>2</v>
      </c>
      <c r="S11" s="177">
        <f>INDEX('SV VIII'!$AM$15:$AM$49,COLUMN(R1),ROW(R1))</f>
        <v>100</v>
      </c>
      <c r="T11" s="177">
        <f>INDEX('SV VIII'!$AM$15:$AM$49,COLUMN(S1),ROW(S1))</f>
        <v>2</v>
      </c>
      <c r="U11" s="177">
        <f>INDEX('SV VIII'!$AM$15:$AM$49,COLUMN(U1),ROW(U1))</f>
        <v>100</v>
      </c>
      <c r="V11" s="177">
        <f>INDEX('SV VIII'!$AM$15:$AM$49,COLUMN(V1),ROW(V1))</f>
        <v>100</v>
      </c>
      <c r="W11" s="177">
        <f>INDEX('SV VIII'!$AM$15:$AM$49,COLUMN(W1),ROW(W1))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0.70340288304051923</v>
      </c>
      <c r="E12" s="177">
        <f t="shared" ref="E12:W12" si="8">E10+(E9/(E11*E15))</f>
        <v>0.70340288304051923</v>
      </c>
      <c r="F12" s="177">
        <f t="shared" si="8"/>
        <v>0.70340288304051923</v>
      </c>
      <c r="G12" s="177">
        <f t="shared" si="8"/>
        <v>0.70340288304051923</v>
      </c>
      <c r="H12" s="177">
        <f t="shared" si="8"/>
        <v>0.70340288304051923</v>
      </c>
      <c r="I12" s="177">
        <f t="shared" si="8"/>
        <v>0.70340288304051923</v>
      </c>
      <c r="J12" s="177">
        <f t="shared" si="8"/>
        <v>0.70340288304051923</v>
      </c>
      <c r="K12" s="177">
        <f t="shared" si="8"/>
        <v>0.70340288304051923</v>
      </c>
      <c r="L12" s="177">
        <f t="shared" si="8"/>
        <v>0.9268588693679487</v>
      </c>
      <c r="M12" s="177">
        <f t="shared" si="8"/>
        <v>0.9268588693679487</v>
      </c>
      <c r="N12" s="177">
        <f t="shared" si="8"/>
        <v>0.81342943468397433</v>
      </c>
      <c r="O12" s="177">
        <f t="shared" si="8"/>
        <v>1.6348579781646242</v>
      </c>
      <c r="P12" s="177">
        <f t="shared" si="8"/>
        <v>1.6531885267560873</v>
      </c>
      <c r="Q12" s="177">
        <f t="shared" si="8"/>
        <v>1.7802803303235655</v>
      </c>
      <c r="R12" s="177">
        <f t="shared" si="8"/>
        <v>0.87014415202596151</v>
      </c>
      <c r="S12" s="177">
        <f t="shared" si="8"/>
        <v>0.70340288304051923</v>
      </c>
      <c r="T12" s="177">
        <f t="shared" si="8"/>
        <v>0.8668079921823153</v>
      </c>
      <c r="U12" s="177">
        <f t="shared" si="8"/>
        <v>0.70324084099097062</v>
      </c>
      <c r="V12" s="177">
        <f t="shared" si="8"/>
        <v>0.70324084099097062</v>
      </c>
      <c r="W12" s="177">
        <f t="shared" si="8"/>
        <v>0.70340288304051923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9">0.00000000000003595*293.15/(0.001*E4)</f>
        <v>1.1198680757010636E-10</v>
      </c>
      <c r="F13" s="177">
        <f t="shared" si="9"/>
        <v>9.7460927746386409E-11</v>
      </c>
      <c r="G13" s="177">
        <f t="shared" si="9"/>
        <v>9.7460927746386409E-11</v>
      </c>
      <c r="H13" s="177">
        <f t="shared" si="9"/>
        <v>9.7460927746386396E-11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8.6270700480521296E-11</v>
      </c>
      <c r="N13" s="177">
        <f t="shared" si="9"/>
        <v>8.6270700480521296E-11</v>
      </c>
      <c r="O13" s="177">
        <f t="shared" si="9"/>
        <v>7.7385486654183641E-11</v>
      </c>
      <c r="P13" s="177">
        <f t="shared" si="9"/>
        <v>7.7385486654183641E-11</v>
      </c>
      <c r="Q13" s="177">
        <f t="shared" si="9"/>
        <v>7.7385486654183641E-11</v>
      </c>
      <c r="R13" s="177">
        <f t="shared" si="9"/>
        <v>8.6270700480521296E-11</v>
      </c>
      <c r="S13" s="177">
        <f t="shared" si="9"/>
        <v>8.6270700480521296E-11</v>
      </c>
      <c r="T13" s="177">
        <f t="shared" si="9"/>
        <v>8.6270700480521296E-11</v>
      </c>
      <c r="U13" s="177">
        <f t="shared" si="9"/>
        <v>1.3492526373738923E-10</v>
      </c>
      <c r="V13" s="177">
        <f t="shared" si="9"/>
        <v>1.143849447543795E-10</v>
      </c>
      <c r="W13" s="177">
        <f t="shared" si="9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0.23935977429719865</v>
      </c>
      <c r="E14" s="181">
        <f t="shared" ref="E14:W14" si="10">E9*E12+E13</f>
        <v>0.23935977424707838</v>
      </c>
      <c r="F14" s="181">
        <f t="shared" si="10"/>
        <v>0.2393597742325525</v>
      </c>
      <c r="G14" s="181">
        <f t="shared" si="10"/>
        <v>0.2393597742325525</v>
      </c>
      <c r="H14" s="181">
        <f t="shared" si="10"/>
        <v>0.2393597742325525</v>
      </c>
      <c r="I14" s="181">
        <f t="shared" si="10"/>
        <v>0.23935977422136229</v>
      </c>
      <c r="J14" s="181">
        <f t="shared" si="10"/>
        <v>0.23935977422136229</v>
      </c>
      <c r="K14" s="181">
        <f t="shared" si="10"/>
        <v>0.23935977422136229</v>
      </c>
      <c r="L14" s="181">
        <f t="shared" si="10"/>
        <v>0.31539923283897298</v>
      </c>
      <c r="M14" s="181">
        <f t="shared" si="10"/>
        <v>0.31539923283897298</v>
      </c>
      <c r="N14" s="181">
        <f t="shared" si="10"/>
        <v>0.27680052288079493</v>
      </c>
      <c r="O14" s="181">
        <f t="shared" si="10"/>
        <v>0.5563230488327815</v>
      </c>
      <c r="P14" s="181">
        <f t="shared" si="10"/>
        <v>0.56256072012531178</v>
      </c>
      <c r="Q14" s="181">
        <f t="shared" si="10"/>
        <v>0.60580857442018909</v>
      </c>
      <c r="R14" s="181">
        <f t="shared" si="10"/>
        <v>0.29609987785988395</v>
      </c>
      <c r="S14" s="181">
        <f t="shared" si="10"/>
        <v>0.23935977422136229</v>
      </c>
      <c r="T14" s="181">
        <f t="shared" si="10"/>
        <v>0.29496462168464349</v>
      </c>
      <c r="U14" s="181">
        <f t="shared" si="10"/>
        <v>0.23930463325579082</v>
      </c>
      <c r="V14" s="181">
        <f t="shared" si="10"/>
        <v>0.2393046332352505</v>
      </c>
      <c r="W14" s="181">
        <f t="shared" si="10"/>
        <v>0.23935977422582236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VIII'!$AL$15:$AL$49,COLUMN(A1),ROW(A1))</f>
        <v>1</v>
      </c>
      <c r="E15" s="182">
        <f>INDEX('SV VIII'!$AL$15:$AL$49,COLUMN(D1),ROW(D1))</f>
        <v>1</v>
      </c>
      <c r="F15" s="182">
        <f>INDEX('SV VIII'!$AL$15:$AL$49,COLUMN(E1),ROW(E1))</f>
        <v>1</v>
      </c>
      <c r="G15" s="182">
        <f>INDEX('SV VIII'!$AL$15:$AL$49,COLUMN(F1),ROW(F1))</f>
        <v>1</v>
      </c>
      <c r="H15" s="182">
        <f>INDEX('SV VIII'!$AL$15:$AL$49,COLUMN(G1),ROW(G1))</f>
        <v>1</v>
      </c>
      <c r="I15" s="182">
        <f>INDEX('SV VIII'!$AL$15:$AL$49,COLUMN(H1),ROW(H1))</f>
        <v>1</v>
      </c>
      <c r="J15" s="182">
        <f>INDEX('SV VIII'!$AL$15:$AL$49,COLUMN(I1),ROW(I1))</f>
        <v>1</v>
      </c>
      <c r="K15" s="182">
        <f>INDEX('SV VIII'!$AL$15:$AL$49,COLUMN(J1),ROW(J1))</f>
        <v>1</v>
      </c>
      <c r="L15" s="182">
        <f>INDEX('SV VIII'!$AL$15:$AL$49,COLUMN(K1),ROW(K1))</f>
        <v>1</v>
      </c>
      <c r="M15" s="182">
        <f>INDEX('SV VIII'!$AL$15:$AL$49,COLUMN(L1),ROW(L1))</f>
        <v>1</v>
      </c>
      <c r="N15" s="182">
        <f>INDEX('SV VIII'!$AL$15:$AL$49,COLUMN(M1),ROW(M1))</f>
        <v>1</v>
      </c>
      <c r="O15" s="182">
        <f>INDEX('SV VIII'!$AL$15:$AL$49,COLUMN(N1),ROW(N1))</f>
        <v>1.04</v>
      </c>
      <c r="P15" s="182">
        <f>INDEX('SV VIII'!$AL$15:$AL$49,COLUMN(O1),ROW(O1))</f>
        <v>1.02</v>
      </c>
      <c r="Q15" s="182">
        <f>INDEX('SV VIII'!$AL$15:$AL$49,COLUMN(P1),ROW(P1))</f>
        <v>1.05</v>
      </c>
      <c r="R15" s="182">
        <f>INDEX('SV VIII'!$AL$15:$AL$49,COLUMN(Q1),ROW(Q1))</f>
        <v>1</v>
      </c>
      <c r="S15" s="182">
        <f>INDEX('SV VIII'!$AL$15:$AL$49,COLUMN(R1),ROW(R1))</f>
        <v>1</v>
      </c>
      <c r="T15" s="182">
        <f>INDEX('SV VIII'!$AL$15:$AL$49,COLUMN(S1),ROW(S1))</f>
        <v>1.02</v>
      </c>
      <c r="U15" s="182">
        <f>INDEX('SV VIII'!$AL$15:$AL$49,COLUMN(U1),ROW(U1))</f>
        <v>1.05</v>
      </c>
      <c r="V15" s="182">
        <f>INDEX('SV VIII'!$AL$15:$AL$49,COLUMN(V1),ROW(V1))</f>
        <v>1.05</v>
      </c>
      <c r="W15" s="182">
        <f>INDEX('SV VIII'!$AL$15:$AL$49,COLUMN(W1),ROW(W1))</f>
        <v>1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1">D1</f>
        <v>Tracer</v>
      </c>
      <c r="E18" s="186" t="str">
        <f t="shared" si="11"/>
        <v>P</v>
      </c>
      <c r="F18" s="186" t="str">
        <f t="shared" si="11"/>
        <v>2MP</v>
      </c>
      <c r="G18" s="186" t="str">
        <f t="shared" si="11"/>
        <v>3MP</v>
      </c>
      <c r="H18" s="186" t="str">
        <f t="shared" si="11"/>
        <v>4MP</v>
      </c>
      <c r="I18" s="186" t="str">
        <f t="shared" si="11"/>
        <v>23DMP</v>
      </c>
      <c r="J18" s="186" t="str">
        <f t="shared" si="11"/>
        <v>24DMP</v>
      </c>
      <c r="K18" s="186" t="str">
        <f t="shared" si="11"/>
        <v>25DMP</v>
      </c>
      <c r="L18" s="186" t="str">
        <f t="shared" si="11"/>
        <v>26DMP</v>
      </c>
      <c r="M18" s="186" t="str">
        <f t="shared" si="11"/>
        <v>34DMP</v>
      </c>
      <c r="N18" s="186" t="str">
        <f t="shared" si="11"/>
        <v>35DMP</v>
      </c>
      <c r="O18" s="186" t="str">
        <f t="shared" si="11"/>
        <v>235TMP</v>
      </c>
      <c r="P18" s="186" t="str">
        <f t="shared" si="11"/>
        <v>236TMP</v>
      </c>
      <c r="Q18" s="186" t="str">
        <f t="shared" si="11"/>
        <v>246TMP</v>
      </c>
      <c r="R18" s="186" t="str">
        <f t="shared" si="11"/>
        <v>2EP</v>
      </c>
      <c r="S18" s="186" t="str">
        <f t="shared" si="11"/>
        <v>3EP</v>
      </c>
      <c r="T18" s="186" t="str">
        <f t="shared" si="11"/>
        <v>4EP</v>
      </c>
      <c r="U18" s="226" t="str">
        <f t="shared" si="11"/>
        <v>BEN</v>
      </c>
      <c r="V18" s="226" t="str">
        <f t="shared" si="11"/>
        <v>TOL</v>
      </c>
      <c r="W18" s="231" t="str">
        <f t="shared" si="11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S8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190">
        <f t="shared" si="13"/>
        <v>0</v>
      </c>
      <c r="R22" s="190">
        <f t="shared" si="13"/>
        <v>0</v>
      </c>
      <c r="S22" s="190">
        <f t="shared" si="13"/>
        <v>0</v>
      </c>
      <c r="T22" s="190">
        <f t="shared" si="13"/>
        <v>0</v>
      </c>
      <c r="U22" s="230">
        <f t="shared" si="13"/>
        <v>0</v>
      </c>
      <c r="V22" s="230">
        <f t="shared" ref="V22:W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5">
        <f t="shared" si="14"/>
        <v>0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0</v>
      </c>
      <c r="O23" s="190">
        <f t="shared" si="13"/>
        <v>0</v>
      </c>
      <c r="P23" s="190">
        <f t="shared" si="13"/>
        <v>0</v>
      </c>
      <c r="Q23" s="190">
        <f t="shared" si="13"/>
        <v>0</v>
      </c>
      <c r="R23" s="190">
        <f t="shared" si="13"/>
        <v>0</v>
      </c>
      <c r="S23" s="190">
        <f t="shared" si="13"/>
        <v>0</v>
      </c>
      <c r="T23" s="190">
        <f t="shared" si="13"/>
        <v>0</v>
      </c>
      <c r="U23" s="230">
        <f t="shared" si="13"/>
        <v>0</v>
      </c>
      <c r="V23" s="230">
        <f t="shared" si="14"/>
        <v>0</v>
      </c>
      <c r="W23" s="235">
        <f t="shared" si="14"/>
        <v>0</v>
      </c>
    </row>
    <row r="24" spans="1:23">
      <c r="B24" s="218">
        <v>30</v>
      </c>
      <c r="C24" s="220" t="s">
        <v>16</v>
      </c>
      <c r="D24" s="224">
        <f t="shared" si="12"/>
        <v>0</v>
      </c>
      <c r="E24" s="190">
        <f t="shared" si="12"/>
        <v>0</v>
      </c>
      <c r="F24" s="190">
        <f t="shared" si="13"/>
        <v>0</v>
      </c>
      <c r="G24" s="190">
        <f t="shared" si="13"/>
        <v>0</v>
      </c>
      <c r="H24" s="190">
        <f t="shared" si="13"/>
        <v>0</v>
      </c>
      <c r="I24" s="190">
        <f t="shared" si="13"/>
        <v>0</v>
      </c>
      <c r="J24" s="190">
        <f t="shared" si="13"/>
        <v>0</v>
      </c>
      <c r="K24" s="190">
        <f t="shared" si="13"/>
        <v>0</v>
      </c>
      <c r="L24" s="190">
        <f t="shared" si="13"/>
        <v>0</v>
      </c>
      <c r="M24" s="190">
        <f t="shared" si="13"/>
        <v>0</v>
      </c>
      <c r="N24" s="190">
        <f t="shared" si="13"/>
        <v>0</v>
      </c>
      <c r="O24" s="190">
        <f t="shared" si="13"/>
        <v>1.759425938274717E-12</v>
      </c>
      <c r="P24" s="190">
        <f t="shared" si="13"/>
        <v>2.9205526885789372E-12</v>
      </c>
      <c r="Q24" s="190">
        <f t="shared" si="13"/>
        <v>1.1893985796262996E-11</v>
      </c>
      <c r="R24" s="190">
        <f t="shared" si="13"/>
        <v>0</v>
      </c>
      <c r="S24" s="190">
        <f t="shared" si="13"/>
        <v>0</v>
      </c>
      <c r="T24" s="190">
        <f t="shared" si="13"/>
        <v>0</v>
      </c>
      <c r="U24" s="230">
        <f t="shared" si="13"/>
        <v>0</v>
      </c>
      <c r="V24" s="230">
        <f t="shared" si="14"/>
        <v>0</v>
      </c>
      <c r="W24" s="235">
        <f t="shared" si="14"/>
        <v>0</v>
      </c>
    </row>
    <row r="25" spans="1:23">
      <c r="B25" s="218">
        <v>40</v>
      </c>
      <c r="C25" s="220" t="s">
        <v>16</v>
      </c>
      <c r="D25" s="224">
        <f t="shared" si="12"/>
        <v>5.5511151231257827E-17</v>
      </c>
      <c r="E25" s="190">
        <f t="shared" si="12"/>
        <v>5.5511151231257827E-17</v>
      </c>
      <c r="F25" s="190">
        <f t="shared" si="13"/>
        <v>5.5511151231257821E-17</v>
      </c>
      <c r="G25" s="190">
        <f t="shared" si="13"/>
        <v>5.5511151231257821E-17</v>
      </c>
      <c r="H25" s="190">
        <f t="shared" si="13"/>
        <v>5.5511151231257821E-17</v>
      </c>
      <c r="I25" s="190">
        <f t="shared" si="13"/>
        <v>5.5511151231257827E-17</v>
      </c>
      <c r="J25" s="190">
        <f t="shared" si="13"/>
        <v>5.5511151231257827E-17</v>
      </c>
      <c r="K25" s="190">
        <f t="shared" si="13"/>
        <v>5.5511151231257827E-17</v>
      </c>
      <c r="L25" s="190">
        <f t="shared" si="13"/>
        <v>2.1754820167529942E-13</v>
      </c>
      <c r="M25" s="190">
        <f t="shared" si="13"/>
        <v>2.1754820167529942E-13</v>
      </c>
      <c r="N25" s="190">
        <f t="shared" si="13"/>
        <v>5.2735593669694936E-15</v>
      </c>
      <c r="O25" s="190">
        <f t="shared" si="13"/>
        <v>1.5741976167049643E-8</v>
      </c>
      <c r="P25" s="190">
        <f t="shared" si="13"/>
        <v>2.3280947558657065E-8</v>
      </c>
      <c r="Q25" s="190">
        <f t="shared" si="13"/>
        <v>5.1858479455102469E-8</v>
      </c>
      <c r="R25" s="190">
        <f t="shared" si="13"/>
        <v>3.8136160895874127E-14</v>
      </c>
      <c r="S25" s="190">
        <f t="shared" si="13"/>
        <v>5.5511151231257827E-17</v>
      </c>
      <c r="T25" s="190">
        <f t="shared" si="13"/>
        <v>2.248201624865942E-14</v>
      </c>
      <c r="U25" s="230">
        <f t="shared" si="13"/>
        <v>0</v>
      </c>
      <c r="V25" s="230">
        <f t="shared" si="14"/>
        <v>0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5.5511151231257827E-17</v>
      </c>
    </row>
    <row r="26" spans="1:23">
      <c r="B26" s="218">
        <v>50</v>
      </c>
      <c r="C26" s="220" t="s">
        <v>16</v>
      </c>
      <c r="D26" s="224">
        <f t="shared" si="12"/>
        <v>7.8028139505192939E-12</v>
      </c>
      <c r="E26" s="190">
        <f t="shared" si="12"/>
        <v>7.8028139505192939E-12</v>
      </c>
      <c r="F26" s="190">
        <f t="shared" si="13"/>
        <v>7.8028139505192939E-12</v>
      </c>
      <c r="G26" s="190">
        <f t="shared" si="13"/>
        <v>7.8028139505192939E-12</v>
      </c>
      <c r="H26" s="190">
        <f t="shared" si="13"/>
        <v>7.8028139505192939E-12</v>
      </c>
      <c r="I26" s="190">
        <f t="shared" si="13"/>
        <v>7.8028139505192939E-12</v>
      </c>
      <c r="J26" s="190">
        <f t="shared" si="13"/>
        <v>7.8028139505192939E-12</v>
      </c>
      <c r="K26" s="190">
        <f t="shared" si="13"/>
        <v>7.8028139505192939E-12</v>
      </c>
      <c r="L26" s="190">
        <f t="shared" si="13"/>
        <v>2.133985266272731E-9</v>
      </c>
      <c r="M26" s="190">
        <f t="shared" si="13"/>
        <v>2.133985266272731E-9</v>
      </c>
      <c r="N26" s="190">
        <f t="shared" si="13"/>
        <v>1.8097323639665322E-10</v>
      </c>
      <c r="O26" s="190">
        <f t="shared" si="13"/>
        <v>3.2388862543641932E-6</v>
      </c>
      <c r="P26" s="190">
        <f t="shared" si="13"/>
        <v>4.4496966132845372E-6</v>
      </c>
      <c r="Q26" s="190">
        <f t="shared" si="13"/>
        <v>7.0579250521785042E-6</v>
      </c>
      <c r="R26" s="190">
        <f t="shared" si="13"/>
        <v>6.7282995841466676E-10</v>
      </c>
      <c r="S26" s="190">
        <f t="shared" si="13"/>
        <v>7.8028139505192939E-12</v>
      </c>
      <c r="T26" s="190">
        <f t="shared" si="13"/>
        <v>4.2598352623102182E-10</v>
      </c>
      <c r="U26" s="230">
        <f t="shared" si="13"/>
        <v>2.448097280449701E-12</v>
      </c>
      <c r="V26" s="230">
        <f t="shared" si="14"/>
        <v>2.4480972804497014E-12</v>
      </c>
      <c r="W26" s="235">
        <f t="shared" si="14"/>
        <v>7.8028139505192939E-12</v>
      </c>
    </row>
    <row r="27" spans="1:23">
      <c r="B27" s="218">
        <v>60</v>
      </c>
      <c r="C27" s="220" t="s">
        <v>16</v>
      </c>
      <c r="D27" s="224">
        <f t="shared" si="12"/>
        <v>1.6971388794306819E-8</v>
      </c>
      <c r="E27" s="190">
        <f t="shared" si="12"/>
        <v>1.6971388738795667E-8</v>
      </c>
      <c r="F27" s="190">
        <f t="shared" si="13"/>
        <v>1.6971388738795664E-8</v>
      </c>
      <c r="G27" s="190">
        <f t="shared" si="13"/>
        <v>1.6971388738795664E-8</v>
      </c>
      <c r="H27" s="190">
        <f t="shared" si="13"/>
        <v>1.6971388738795664E-8</v>
      </c>
      <c r="I27" s="190">
        <f t="shared" si="13"/>
        <v>1.6971388738795667E-8</v>
      </c>
      <c r="J27" s="190">
        <f t="shared" si="13"/>
        <v>1.6971388738795667E-8</v>
      </c>
      <c r="K27" s="190">
        <f t="shared" si="13"/>
        <v>1.6971388738795667E-8</v>
      </c>
      <c r="L27" s="190">
        <f t="shared" si="13"/>
        <v>7.6002888310666716E-7</v>
      </c>
      <c r="M27" s="190">
        <f t="shared" si="13"/>
        <v>7.6002888310666716E-7</v>
      </c>
      <c r="N27" s="190">
        <f t="shared" si="13"/>
        <v>1.4264719427892203E-7</v>
      </c>
      <c r="O27" s="190">
        <f t="shared" si="13"/>
        <v>1.0090630759590491E-4</v>
      </c>
      <c r="P27" s="190">
        <f t="shared" si="13"/>
        <v>1.3151756971019335E-4</v>
      </c>
      <c r="Q27" s="190">
        <f t="shared" si="13"/>
        <v>1.6942524694280037E-4</v>
      </c>
      <c r="R27" s="190">
        <f t="shared" si="13"/>
        <v>3.4739353460544464E-7</v>
      </c>
      <c r="S27" s="190">
        <f t="shared" si="13"/>
        <v>1.6971388738795667E-8</v>
      </c>
      <c r="T27" s="190">
        <f t="shared" si="13"/>
        <v>2.3319603204008385E-7</v>
      </c>
      <c r="U27" s="230">
        <f t="shared" si="13"/>
        <v>5.9258553064545075E-9</v>
      </c>
      <c r="V27" s="230">
        <f t="shared" si="14"/>
        <v>5.9258553064545091E-9</v>
      </c>
      <c r="W27" s="235">
        <f t="shared" si="14"/>
        <v>1.6971388738795667E-8</v>
      </c>
    </row>
    <row r="28" spans="1:23">
      <c r="B28" s="218">
        <v>70</v>
      </c>
      <c r="C28" s="220" t="s">
        <v>16</v>
      </c>
      <c r="D28" s="224">
        <f t="shared" si="12"/>
        <v>3.0559061997559311E-6</v>
      </c>
      <c r="E28" s="190">
        <f t="shared" si="12"/>
        <v>3.0559061929280595E-6</v>
      </c>
      <c r="F28" s="190">
        <f t="shared" si="13"/>
        <v>3.0559061909296577E-6</v>
      </c>
      <c r="G28" s="190">
        <f t="shared" si="13"/>
        <v>3.0559061909296577E-6</v>
      </c>
      <c r="H28" s="190">
        <f t="shared" si="13"/>
        <v>3.0559061909296577E-6</v>
      </c>
      <c r="I28" s="190">
        <f t="shared" si="13"/>
        <v>3.0559061894308574E-6</v>
      </c>
      <c r="J28" s="190">
        <f t="shared" si="13"/>
        <v>3.0559061894308574E-6</v>
      </c>
      <c r="K28" s="190">
        <f t="shared" si="13"/>
        <v>3.0559061894308574E-6</v>
      </c>
      <c r="L28" s="190">
        <f t="shared" si="13"/>
        <v>4.077767480153982E-5</v>
      </c>
      <c r="M28" s="190">
        <f t="shared" si="13"/>
        <v>4.077767480153982E-5</v>
      </c>
      <c r="N28" s="190">
        <f t="shared" si="13"/>
        <v>1.3024428050567584E-5</v>
      </c>
      <c r="O28" s="190">
        <f t="shared" si="13"/>
        <v>1.069307919607132E-3</v>
      </c>
      <c r="P28" s="190">
        <f t="shared" si="13"/>
        <v>1.338414515925701E-3</v>
      </c>
      <c r="Q28" s="190">
        <f t="shared" si="13"/>
        <v>1.5090308173653089E-3</v>
      </c>
      <c r="R28" s="190">
        <f t="shared" si="13"/>
        <v>2.3897986563437001E-5</v>
      </c>
      <c r="S28" s="190">
        <f t="shared" si="13"/>
        <v>3.0559061894308574E-6</v>
      </c>
      <c r="T28" s="190">
        <f t="shared" si="13"/>
        <v>1.686874431461316E-5</v>
      </c>
      <c r="U28" s="230">
        <f t="shared" si="13"/>
        <v>1.1851889334391075E-6</v>
      </c>
      <c r="V28" s="230">
        <f t="shared" si="14"/>
        <v>1.1851889322733735E-6</v>
      </c>
      <c r="W28" s="235">
        <f t="shared" si="14"/>
        <v>3.0559061900414797E-6</v>
      </c>
    </row>
    <row r="29" spans="1:23">
      <c r="B29" s="218">
        <v>80</v>
      </c>
      <c r="C29" s="220" t="s">
        <v>16</v>
      </c>
      <c r="D29" s="224">
        <f t="shared" si="12"/>
        <v>1.1637732147384838E-4</v>
      </c>
      <c r="E29" s="190">
        <f t="shared" si="12"/>
        <v>1.1637732129798906E-4</v>
      </c>
      <c r="F29" s="190">
        <f t="shared" si="13"/>
        <v>1.1637732124697429E-4</v>
      </c>
      <c r="G29" s="190">
        <f t="shared" si="13"/>
        <v>1.1637732124697429E-4</v>
      </c>
      <c r="H29" s="190">
        <f t="shared" si="13"/>
        <v>1.1637732124697429E-4</v>
      </c>
      <c r="I29" s="190">
        <f t="shared" si="13"/>
        <v>1.1637732120772792E-4</v>
      </c>
      <c r="J29" s="190">
        <f t="shared" si="13"/>
        <v>1.1637732120772792E-4</v>
      </c>
      <c r="K29" s="190">
        <f t="shared" si="13"/>
        <v>1.1637732120772792E-4</v>
      </c>
      <c r="L29" s="190">
        <f t="shared" si="13"/>
        <v>6.7225433252110511E-4</v>
      </c>
      <c r="M29" s="190">
        <f t="shared" si="13"/>
        <v>6.7225433252110511E-4</v>
      </c>
      <c r="N29" s="190">
        <f t="shared" si="13"/>
        <v>3.1016501219921505E-4</v>
      </c>
      <c r="O29" s="190">
        <f t="shared" si="13"/>
        <v>5.782106157101897E-3</v>
      </c>
      <c r="P29" s="190">
        <f t="shared" si="13"/>
        <v>7.0044886810532447E-3</v>
      </c>
      <c r="Q29" s="190">
        <f t="shared" si="13"/>
        <v>7.2393789042426437E-3</v>
      </c>
      <c r="R29" s="190">
        <f t="shared" si="13"/>
        <v>4.6790180569883377E-4</v>
      </c>
      <c r="S29" s="190">
        <f t="shared" si="13"/>
        <v>1.1637732120772792E-4</v>
      </c>
      <c r="T29" s="190">
        <f t="shared" si="13"/>
        <v>3.4539313376957814E-4</v>
      </c>
      <c r="U29" s="230">
        <f t="shared" si="13"/>
        <v>5.0029725736921986E-5</v>
      </c>
      <c r="V29" s="230">
        <f t="shared" si="14"/>
        <v>5.0029725702505086E-5</v>
      </c>
      <c r="W29" s="235">
        <f t="shared" si="14"/>
        <v>1.1637732122338207E-4</v>
      </c>
    </row>
    <row r="30" spans="1:23">
      <c r="B30" s="218">
        <v>90</v>
      </c>
      <c r="C30" s="220" t="s">
        <v>16</v>
      </c>
      <c r="D30" s="224">
        <f t="shared" si="12"/>
        <v>1.5806212832880087E-3</v>
      </c>
      <c r="E30" s="190">
        <f t="shared" si="12"/>
        <v>1.5806212817063847E-3</v>
      </c>
      <c r="F30" s="190">
        <f t="shared" si="13"/>
        <v>1.5806212812479734E-3</v>
      </c>
      <c r="G30" s="190">
        <f t="shared" si="13"/>
        <v>1.5806212812479734E-3</v>
      </c>
      <c r="H30" s="190">
        <f t="shared" si="13"/>
        <v>1.5806212812479734E-3</v>
      </c>
      <c r="I30" s="190">
        <f t="shared" si="13"/>
        <v>1.5806212808948119E-3</v>
      </c>
      <c r="J30" s="190">
        <f t="shared" si="13"/>
        <v>1.5806212808948119E-3</v>
      </c>
      <c r="K30" s="190">
        <f t="shared" si="13"/>
        <v>1.5806212808948119E-3</v>
      </c>
      <c r="L30" s="190">
        <f t="shared" si="13"/>
        <v>5.0657760168685293E-3</v>
      </c>
      <c r="M30" s="190">
        <f t="shared" si="13"/>
        <v>5.0657760168685293E-3</v>
      </c>
      <c r="N30" s="190">
        <f t="shared" si="13"/>
        <v>3.0279687987712083E-3</v>
      </c>
      <c r="O30" s="190">
        <f t="shared" si="13"/>
        <v>1.9998534321217398E-2</v>
      </c>
      <c r="P30" s="190">
        <f t="shared" si="13"/>
        <v>2.3573311068448621E-2</v>
      </c>
      <c r="Q30" s="190">
        <f t="shared" si="13"/>
        <v>2.302317362557138E-2</v>
      </c>
      <c r="R30" s="190">
        <f t="shared" si="13"/>
        <v>3.9797714707003884E-3</v>
      </c>
      <c r="S30" s="190">
        <f t="shared" si="13"/>
        <v>1.5806212808948119E-3</v>
      </c>
      <c r="T30" s="190">
        <f t="shared" si="13"/>
        <v>3.059861714896861E-3</v>
      </c>
      <c r="U30" s="230">
        <f t="shared" si="13"/>
        <v>7.5136680450632598E-4</v>
      </c>
      <c r="V30" s="230">
        <f t="shared" si="14"/>
        <v>7.5136680415366364E-4</v>
      </c>
      <c r="W30" s="235">
        <f t="shared" si="14"/>
        <v>1.580621281035588E-3</v>
      </c>
    </row>
    <row r="31" spans="1:23">
      <c r="B31" s="218">
        <v>100</v>
      </c>
      <c r="C31" s="220" t="s">
        <v>16</v>
      </c>
      <c r="D31" s="224">
        <f t="shared" si="12"/>
        <v>1.0490654958757839E-2</v>
      </c>
      <c r="E31" s="190">
        <f t="shared" si="12"/>
        <v>1.0490654952041989E-2</v>
      </c>
      <c r="F31" s="190">
        <f t="shared" si="13"/>
        <v>1.0490654950095544E-2</v>
      </c>
      <c r="G31" s="190">
        <f t="shared" si="13"/>
        <v>1.0490654950095544E-2</v>
      </c>
      <c r="H31" s="190">
        <f t="shared" si="13"/>
        <v>1.0490654950095544E-2</v>
      </c>
      <c r="I31" s="190">
        <f t="shared" si="13"/>
        <v>1.0490654948596136E-2</v>
      </c>
      <c r="J31" s="190">
        <f t="shared" si="13"/>
        <v>1.0490654948596136E-2</v>
      </c>
      <c r="K31" s="190">
        <f t="shared" si="13"/>
        <v>1.0490654948596136E-2</v>
      </c>
      <c r="L31" s="190">
        <f t="shared" si="13"/>
        <v>2.2167784912881797E-2</v>
      </c>
      <c r="M31" s="190">
        <f t="shared" si="13"/>
        <v>2.2167784912881797E-2</v>
      </c>
      <c r="N31" s="190">
        <f t="shared" si="13"/>
        <v>1.5915103282243437E-2</v>
      </c>
      <c r="O31" s="190">
        <f t="shared" si="13"/>
        <v>5.0690968040956581E-2</v>
      </c>
      <c r="P31" s="190">
        <f t="shared" si="13"/>
        <v>5.8370737747783841E-2</v>
      </c>
      <c r="Q31" s="190">
        <f t="shared" si="13"/>
        <v>5.5002828081727684E-2</v>
      </c>
      <c r="R31" s="190">
        <f t="shared" si="13"/>
        <v>1.897456646572393E-2</v>
      </c>
      <c r="S31" s="190">
        <f t="shared" si="13"/>
        <v>1.0490654948596136E-2</v>
      </c>
      <c r="T31" s="190">
        <f t="shared" si="13"/>
        <v>1.5145462185026659E-2</v>
      </c>
      <c r="U31" s="230">
        <f t="shared" si="13"/>
        <v>5.4981922940636743E-3</v>
      </c>
      <c r="V31" s="230">
        <f t="shared" si="14"/>
        <v>5.4981922923465496E-3</v>
      </c>
      <c r="W31" s="235">
        <f t="shared" si="14"/>
        <v>1.0490654949193767E-2</v>
      </c>
    </row>
    <row r="32" spans="1:23">
      <c r="B32" s="218">
        <v>110</v>
      </c>
      <c r="C32" s="220" t="s">
        <v>16</v>
      </c>
      <c r="D32" s="224">
        <f t="shared" si="12"/>
        <v>4.1639895253213211E-2</v>
      </c>
      <c r="E32" s="190">
        <f t="shared" si="12"/>
        <v>4.1639895237069513E-2</v>
      </c>
      <c r="F32" s="190">
        <f t="shared" si="13"/>
        <v>4.16398952323907E-2</v>
      </c>
      <c r="G32" s="190">
        <f t="shared" si="13"/>
        <v>4.16398952323907E-2</v>
      </c>
      <c r="H32" s="190">
        <f t="shared" si="13"/>
        <v>4.16398952323907E-2</v>
      </c>
      <c r="I32" s="190">
        <f t="shared" si="13"/>
        <v>4.1639895228786361E-2</v>
      </c>
      <c r="J32" s="190">
        <f t="shared" si="13"/>
        <v>4.1639895228786361E-2</v>
      </c>
      <c r="K32" s="190">
        <f t="shared" si="13"/>
        <v>4.1639895228786361E-2</v>
      </c>
      <c r="L32" s="190">
        <f t="shared" si="13"/>
        <v>6.5673757595430163E-2</v>
      </c>
      <c r="M32" s="190">
        <f t="shared" si="13"/>
        <v>6.5673757595430163E-2</v>
      </c>
      <c r="N32" s="190">
        <f t="shared" si="13"/>
        <v>5.363607419070205E-2</v>
      </c>
      <c r="O32" s="190">
        <f t="shared" si="13"/>
        <v>0.10272186264604745</v>
      </c>
      <c r="P32" s="190">
        <f t="shared" si="13"/>
        <v>0.1159033667513174</v>
      </c>
      <c r="Q32" s="190">
        <f t="shared" si="13"/>
        <v>0.10692110348347285</v>
      </c>
      <c r="R32" s="190">
        <f t="shared" si="13"/>
        <v>5.9710997239296737E-2</v>
      </c>
      <c r="S32" s="190">
        <f t="shared" si="13"/>
        <v>4.1639895228786361E-2</v>
      </c>
      <c r="T32" s="190">
        <f t="shared" si="13"/>
        <v>4.9337692137413125E-2</v>
      </c>
      <c r="U32" s="230">
        <f t="shared" si="13"/>
        <v>2.3974277628732107E-2</v>
      </c>
      <c r="V32" s="230">
        <f t="shared" si="14"/>
        <v>2.3974277623942608E-2</v>
      </c>
      <c r="W32" s="235">
        <f t="shared" si="14"/>
        <v>4.1639895230222934E-2</v>
      </c>
    </row>
    <row r="33" spans="2:23">
      <c r="B33" s="218">
        <v>120</v>
      </c>
      <c r="C33" s="220" t="s">
        <v>16</v>
      </c>
      <c r="D33" s="224">
        <f t="shared" si="12"/>
        <v>0.11328116962652031</v>
      </c>
      <c r="E33" s="190">
        <f t="shared" si="12"/>
        <v>0.11328116960220802</v>
      </c>
      <c r="F33" s="190">
        <f t="shared" si="13"/>
        <v>0.11328116959516181</v>
      </c>
      <c r="G33" s="190">
        <f t="shared" si="13"/>
        <v>0.11328116959516181</v>
      </c>
      <c r="H33" s="190">
        <f t="shared" si="13"/>
        <v>0.11328116959516181</v>
      </c>
      <c r="I33" s="190">
        <f t="shared" si="13"/>
        <v>0.11328116958973367</v>
      </c>
      <c r="J33" s="190">
        <f t="shared" si="13"/>
        <v>0.11328116958973367</v>
      </c>
      <c r="K33" s="190">
        <f t="shared" si="13"/>
        <v>0.11328116958973367</v>
      </c>
      <c r="L33" s="190">
        <f t="shared" si="13"/>
        <v>0.14606655450252551</v>
      </c>
      <c r="M33" s="190">
        <f t="shared" si="13"/>
        <v>0.14606655450252551</v>
      </c>
      <c r="N33" s="190">
        <f t="shared" si="13"/>
        <v>0.13039890391844206</v>
      </c>
      <c r="O33" s="190">
        <f t="shared" si="13"/>
        <v>0.17641338201195811</v>
      </c>
      <c r="P33" s="190">
        <f t="shared" si="13"/>
        <v>0.19552977020916326</v>
      </c>
      <c r="Q33" s="190">
        <f t="shared" si="13"/>
        <v>0.17842694499995918</v>
      </c>
      <c r="R33" s="190">
        <f t="shared" si="13"/>
        <v>0.13846467699141962</v>
      </c>
      <c r="S33" s="190">
        <f t="shared" si="13"/>
        <v>0.11328116958973367</v>
      </c>
      <c r="T33" s="190">
        <f t="shared" si="13"/>
        <v>0.11810832494261359</v>
      </c>
      <c r="U33" s="230">
        <f t="shared" si="13"/>
        <v>7.132631914466124E-2</v>
      </c>
      <c r="V33" s="230">
        <f t="shared" si="14"/>
        <v>7.1326319136091054E-2</v>
      </c>
      <c r="W33" s="235">
        <f t="shared" si="14"/>
        <v>0.1132811695918971</v>
      </c>
    </row>
    <row r="34" spans="2:23">
      <c r="B34" s="218">
        <v>130</v>
      </c>
      <c r="C34" s="220" t="s">
        <v>16</v>
      </c>
      <c r="D34" s="224">
        <f t="shared" si="12"/>
        <v>0.23255258363681702</v>
      </c>
      <c r="E34" s="190">
        <f t="shared" si="12"/>
        <v>0.23255258361345144</v>
      </c>
      <c r="F34" s="190">
        <f t="shared" si="13"/>
        <v>0.23255258360667969</v>
      </c>
      <c r="G34" s="190">
        <f t="shared" si="13"/>
        <v>0.23255258360667969</v>
      </c>
      <c r="H34" s="190">
        <f t="shared" si="13"/>
        <v>0.23255258360667969</v>
      </c>
      <c r="I34" s="190">
        <f t="shared" si="13"/>
        <v>0.23255258360146291</v>
      </c>
      <c r="J34" s="190">
        <f t="shared" si="13"/>
        <v>0.23255258360146291</v>
      </c>
      <c r="K34" s="190">
        <f t="shared" si="13"/>
        <v>0.23255258360146291</v>
      </c>
      <c r="L34" s="190">
        <f t="shared" si="13"/>
        <v>0.26227442750117297</v>
      </c>
      <c r="M34" s="190">
        <f t="shared" si="13"/>
        <v>0.26227442750117297</v>
      </c>
      <c r="N34" s="190">
        <f t="shared" si="13"/>
        <v>0.24848344079832843</v>
      </c>
      <c r="O34" s="190">
        <f t="shared" si="13"/>
        <v>0.26742791803221377</v>
      </c>
      <c r="P34" s="190">
        <f t="shared" si="13"/>
        <v>0.29177815291254439</v>
      </c>
      <c r="Q34" s="190">
        <f t="shared" si="13"/>
        <v>0.26532898994273735</v>
      </c>
      <c r="R34" s="190">
        <f t="shared" si="13"/>
        <v>0.25566762466715309</v>
      </c>
      <c r="S34" s="190">
        <f t="shared" si="13"/>
        <v>0.23255258360146291</v>
      </c>
      <c r="T34" s="190">
        <f t="shared" si="13"/>
        <v>0.22450357616511513</v>
      </c>
      <c r="U34" s="230">
        <f t="shared" si="13"/>
        <v>0.15923412834607914</v>
      </c>
      <c r="V34" s="230">
        <f t="shared" si="14"/>
        <v>0.15923412833569459</v>
      </c>
      <c r="W34" s="235">
        <f t="shared" si="14"/>
        <v>0.23255258360354203</v>
      </c>
    </row>
    <row r="35" spans="2:23">
      <c r="B35" s="218">
        <v>140</v>
      </c>
      <c r="C35" s="220" t="s">
        <v>16</v>
      </c>
      <c r="D35" s="224">
        <f t="shared" si="12"/>
        <v>0.38658496301564405</v>
      </c>
      <c r="E35" s="190">
        <f t="shared" si="12"/>
        <v>0.38658496300409512</v>
      </c>
      <c r="F35" s="190">
        <f t="shared" si="13"/>
        <v>0.38658496300074791</v>
      </c>
      <c r="G35" s="190">
        <f t="shared" si="13"/>
        <v>0.38658496300074791</v>
      </c>
      <c r="H35" s="190">
        <f t="shared" si="13"/>
        <v>0.38658496300074791</v>
      </c>
      <c r="I35" s="190">
        <f t="shared" si="13"/>
        <v>0.38658496299816947</v>
      </c>
      <c r="J35" s="190">
        <f t="shared" si="13"/>
        <v>0.38658496299816947</v>
      </c>
      <c r="K35" s="190">
        <f t="shared" si="13"/>
        <v>0.38658496299816947</v>
      </c>
      <c r="L35" s="190">
        <f t="shared" si="13"/>
        <v>0.40087080452003915</v>
      </c>
      <c r="M35" s="190">
        <f t="shared" si="13"/>
        <v>0.40087080452003915</v>
      </c>
      <c r="N35" s="190">
        <f t="shared" si="13"/>
        <v>0.39433825539458423</v>
      </c>
      <c r="O35" s="190">
        <f t="shared" si="13"/>
        <v>0.36848349501519528</v>
      </c>
      <c r="P35" s="190">
        <f t="shared" si="13"/>
        <v>0.39649146990499984</v>
      </c>
      <c r="Q35" s="190">
        <f t="shared" si="13"/>
        <v>0.36116016907167325</v>
      </c>
      <c r="R35" s="190">
        <f t="shared" si="13"/>
        <v>0.39776068980487378</v>
      </c>
      <c r="S35" s="190">
        <f t="shared" si="13"/>
        <v>0.38658496299816947</v>
      </c>
      <c r="T35" s="190">
        <f t="shared" si="13"/>
        <v>0.35851407766472598</v>
      </c>
      <c r="U35" s="230">
        <f t="shared" si="13"/>
        <v>0.28589900639042981</v>
      </c>
      <c r="V35" s="230">
        <f t="shared" si="14"/>
        <v>0.28589900638217935</v>
      </c>
      <c r="W35" s="235">
        <f t="shared" si="14"/>
        <v>0.3865849629991972</v>
      </c>
    </row>
    <row r="36" spans="2:23">
      <c r="B36" s="218">
        <v>150</v>
      </c>
      <c r="C36" s="220" t="s">
        <v>16</v>
      </c>
      <c r="D36" s="224">
        <f t="shared" si="12"/>
        <v>0.54899079188672961</v>
      </c>
      <c r="E36" s="190">
        <f t="shared" si="12"/>
        <v>0.54899079189183297</v>
      </c>
      <c r="F36" s="190">
        <f t="shared" si="13"/>
        <v>0.5489907918933119</v>
      </c>
      <c r="G36" s="190">
        <f t="shared" si="13"/>
        <v>0.5489907918933119</v>
      </c>
      <c r="H36" s="190">
        <f t="shared" si="13"/>
        <v>0.5489907918933119</v>
      </c>
      <c r="I36" s="190">
        <f t="shared" si="13"/>
        <v>0.54899079189445144</v>
      </c>
      <c r="J36" s="190">
        <f t="shared" si="13"/>
        <v>0.54899079189445144</v>
      </c>
      <c r="K36" s="190">
        <f t="shared" si="13"/>
        <v>0.54899079189445144</v>
      </c>
      <c r="L36" s="190">
        <f t="shared" si="13"/>
        <v>0.54270451053271451</v>
      </c>
      <c r="M36" s="190">
        <f t="shared" si="13"/>
        <v>0.54270451053271451</v>
      </c>
      <c r="N36" s="190">
        <f t="shared" si="13"/>
        <v>0.5455726940233212</v>
      </c>
      <c r="O36" s="190">
        <f t="shared" si="13"/>
        <v>0.47161518183954682</v>
      </c>
      <c r="P36" s="190">
        <f t="shared" si="13"/>
        <v>0.50130198445325069</v>
      </c>
      <c r="Q36" s="190">
        <f t="shared" si="13"/>
        <v>0.45901615449080524</v>
      </c>
      <c r="R36" s="190">
        <f t="shared" si="13"/>
        <v>0.54406875389640086</v>
      </c>
      <c r="S36" s="190">
        <f t="shared" si="13"/>
        <v>0.54899079189445144</v>
      </c>
      <c r="T36" s="190">
        <f t="shared" si="13"/>
        <v>0.50179806272032978</v>
      </c>
      <c r="U36" s="230">
        <f t="shared" si="13"/>
        <v>0.43496701270190985</v>
      </c>
      <c r="V36" s="230">
        <f t="shared" si="14"/>
        <v>0.43496701269914373</v>
      </c>
      <c r="W36" s="235">
        <f t="shared" si="14"/>
        <v>0.54899079189399735</v>
      </c>
    </row>
    <row r="37" spans="2:23">
      <c r="B37" s="218">
        <v>160</v>
      </c>
      <c r="C37" s="220" t="s">
        <v>16</v>
      </c>
      <c r="D37" s="224">
        <f t="shared" si="12"/>
        <v>0.69428060431892069</v>
      </c>
      <c r="E37" s="190">
        <f t="shared" si="12"/>
        <v>0.69428060433757077</v>
      </c>
      <c r="F37" s="190">
        <f t="shared" si="13"/>
        <v>0.69428060434297589</v>
      </c>
      <c r="G37" s="190">
        <f t="shared" si="13"/>
        <v>0.69428060434297589</v>
      </c>
      <c r="H37" s="190">
        <f t="shared" si="13"/>
        <v>0.69428060434297589</v>
      </c>
      <c r="I37" s="190">
        <f t="shared" si="13"/>
        <v>0.6942806043471399</v>
      </c>
      <c r="J37" s="190">
        <f t="shared" si="13"/>
        <v>0.6942806043471399</v>
      </c>
      <c r="K37" s="190">
        <f t="shared" si="13"/>
        <v>0.6942806043471399</v>
      </c>
      <c r="L37" s="190">
        <f t="shared" si="13"/>
        <v>0.67095966982502353</v>
      </c>
      <c r="M37" s="190">
        <f t="shared" si="13"/>
        <v>0.67095966982502353</v>
      </c>
      <c r="N37" s="190">
        <f t="shared" si="13"/>
        <v>0.68168466261431637</v>
      </c>
      <c r="O37" s="190">
        <f t="shared" si="13"/>
        <v>0.56996371412150437</v>
      </c>
      <c r="P37" s="190">
        <f t="shared" si="13"/>
        <v>0.59940573366781702</v>
      </c>
      <c r="Q37" s="190">
        <f t="shared" si="13"/>
        <v>0.55295030524155653</v>
      </c>
      <c r="R37" s="190">
        <f t="shared" si="13"/>
        <v>0.67607816621540007</v>
      </c>
      <c r="S37" s="190">
        <f t="shared" si="13"/>
        <v>0.6942806043471399</v>
      </c>
      <c r="T37" s="190">
        <f t="shared" si="13"/>
        <v>0.63598729776441987</v>
      </c>
      <c r="U37" s="230">
        <f t="shared" ref="U37" si="15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0.58386955929765172</v>
      </c>
      <c r="V37" s="230">
        <f t="shared" si="14"/>
        <v>0.58386955930119788</v>
      </c>
      <c r="W37" s="235">
        <f t="shared" si="14"/>
        <v>0.69428060434548045</v>
      </c>
    </row>
    <row r="38" spans="2:23">
      <c r="B38" s="218">
        <v>170</v>
      </c>
      <c r="C38" s="220" t="s">
        <v>16</v>
      </c>
      <c r="D38" s="224">
        <f t="shared" si="12"/>
        <v>0.80786659150835627</v>
      </c>
      <c r="E38" s="190">
        <f t="shared" si="12"/>
        <v>0.80786659153324547</v>
      </c>
      <c r="F38" s="190">
        <f t="shared" si="12"/>
        <v>0.80786659154045881</v>
      </c>
      <c r="G38" s="190">
        <f t="shared" si="12"/>
        <v>0.80786659154045881</v>
      </c>
      <c r="H38" s="190">
        <f t="shared" si="12"/>
        <v>0.80786659154045881</v>
      </c>
      <c r="I38" s="190">
        <f t="shared" si="12"/>
        <v>0.80786659154601581</v>
      </c>
      <c r="J38" s="190">
        <f t="shared" si="12"/>
        <v>0.80786659154601581</v>
      </c>
      <c r="K38" s="190">
        <f t="shared" si="12"/>
        <v>0.80786659154601581</v>
      </c>
      <c r="L38" s="190">
        <f t="shared" si="12"/>
        <v>0.77576196557632637</v>
      </c>
      <c r="M38" s="190">
        <f t="shared" si="12"/>
        <v>0.77576196557632637</v>
      </c>
      <c r="N38" s="190">
        <f t="shared" si="12"/>
        <v>0.79076575461373522</v>
      </c>
      <c r="O38" s="190">
        <f t="shared" si="12"/>
        <v>0.65870351367411173</v>
      </c>
      <c r="P38" s="190">
        <f t="shared" si="12"/>
        <v>0.68634482798446295</v>
      </c>
      <c r="Q38" s="190">
        <f t="shared" si="12"/>
        <v>0.63868950600614882</v>
      </c>
      <c r="R38" s="190">
        <f t="shared" si="12"/>
        <v>0.78297189896456421</v>
      </c>
      <c r="S38" s="190">
        <f t="shared" si="12"/>
        <v>0.80786659154601581</v>
      </c>
      <c r="T38" s="190">
        <f t="shared" ref="T38:AK53" si="16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0.74873267489972917</v>
      </c>
      <c r="U38" s="230">
        <f t="shared" si="16"/>
        <v>0.7138838367277629</v>
      </c>
      <c r="V38" s="230">
        <f t="shared" si="16"/>
        <v>0.71388383673600708</v>
      </c>
      <c r="W38" s="235">
        <f t="shared" si="16"/>
        <v>0.80786659154380103</v>
      </c>
    </row>
    <row r="39" spans="2:23">
      <c r="B39" s="218">
        <v>180</v>
      </c>
      <c r="C39" s="220" t="s">
        <v>16</v>
      </c>
      <c r="D39" s="224">
        <f t="shared" si="12"/>
        <v>0.88726843551546331</v>
      </c>
      <c r="E39" s="190">
        <f t="shared" si="12"/>
        <v>0.88726843553974888</v>
      </c>
      <c r="F39" s="190">
        <f t="shared" si="12"/>
        <v>0.88726843554678725</v>
      </c>
      <c r="G39" s="190">
        <f t="shared" si="12"/>
        <v>0.88726843554678725</v>
      </c>
      <c r="H39" s="190">
        <f t="shared" si="12"/>
        <v>0.88726843554678725</v>
      </c>
      <c r="I39" s="190">
        <f t="shared" si="12"/>
        <v>0.88726843555220947</v>
      </c>
      <c r="J39" s="190">
        <f t="shared" si="12"/>
        <v>0.88726843555220947</v>
      </c>
      <c r="K39" s="190">
        <f t="shared" si="12"/>
        <v>0.88726843555220947</v>
      </c>
      <c r="L39" s="190">
        <f t="shared" si="12"/>
        <v>0.85450477161561433</v>
      </c>
      <c r="M39" s="190">
        <f t="shared" si="12"/>
        <v>0.85450477161561433</v>
      </c>
      <c r="N39" s="190">
        <f t="shared" si="12"/>
        <v>0.87016544379750116</v>
      </c>
      <c r="O39" s="190">
        <f t="shared" si="12"/>
        <v>0.73519840079448628</v>
      </c>
      <c r="P39" s="190">
        <f t="shared" si="12"/>
        <v>0.75998848786900119</v>
      </c>
      <c r="Q39" s="190">
        <f t="shared" si="12"/>
        <v>0.71376204550653233</v>
      </c>
      <c r="R39" s="190">
        <f t="shared" si="12"/>
        <v>0.86210395021832154</v>
      </c>
      <c r="S39" s="190">
        <f t="shared" si="12"/>
        <v>0.88726843555220947</v>
      </c>
      <c r="T39" s="190">
        <f t="shared" si="16"/>
        <v>0.83531070086372128</v>
      </c>
      <c r="U39" s="230">
        <f t="shared" si="16"/>
        <v>0.81541254034717114</v>
      </c>
      <c r="V39" s="230">
        <f t="shared" si="16"/>
        <v>0.81541254035744437</v>
      </c>
      <c r="W39" s="235">
        <f t="shared" si="16"/>
        <v>0.88726843555004842</v>
      </c>
    </row>
    <row r="40" spans="2:23">
      <c r="B40" s="218">
        <v>190</v>
      </c>
      <c r="C40" s="220" t="s">
        <v>16</v>
      </c>
      <c r="D40" s="224">
        <f t="shared" si="12"/>
        <v>0.93780478083790519</v>
      </c>
      <c r="E40" s="190">
        <f t="shared" si="12"/>
        <v>0.93780478085761521</v>
      </c>
      <c r="F40" s="190">
        <f t="shared" si="12"/>
        <v>0.93780478086332764</v>
      </c>
      <c r="G40" s="190">
        <f t="shared" si="12"/>
        <v>0.93780478086332764</v>
      </c>
      <c r="H40" s="190">
        <f t="shared" si="12"/>
        <v>0.93780478086332764</v>
      </c>
      <c r="I40" s="190">
        <f t="shared" si="12"/>
        <v>0.93780478086772812</v>
      </c>
      <c r="J40" s="190">
        <f t="shared" si="12"/>
        <v>0.93780478086772812</v>
      </c>
      <c r="K40" s="190">
        <f t="shared" si="12"/>
        <v>0.93780478086772812</v>
      </c>
      <c r="L40" s="190">
        <f t="shared" si="12"/>
        <v>0.90965265254091132</v>
      </c>
      <c r="M40" s="190">
        <f t="shared" si="12"/>
        <v>0.90965265254091132</v>
      </c>
      <c r="N40" s="190">
        <f t="shared" si="12"/>
        <v>0.92348450361497925</v>
      </c>
      <c r="O40" s="190">
        <f t="shared" si="12"/>
        <v>0.79867143377547811</v>
      </c>
      <c r="P40" s="190">
        <f t="shared" si="12"/>
        <v>0.82006283817883985</v>
      </c>
      <c r="Q40" s="190">
        <f t="shared" si="12"/>
        <v>0.77725451080056529</v>
      </c>
      <c r="R40" s="190">
        <f t="shared" si="12"/>
        <v>0.91644583837173588</v>
      </c>
      <c r="S40" s="190">
        <f t="shared" si="12"/>
        <v>0.93780478086772812</v>
      </c>
      <c r="T40" s="190">
        <f t="shared" si="16"/>
        <v>0.89696882090823904</v>
      </c>
      <c r="U40" s="230">
        <f t="shared" si="16"/>
        <v>0.88761095000416101</v>
      </c>
      <c r="V40" s="230">
        <f t="shared" si="16"/>
        <v>0.88761095001410928</v>
      </c>
      <c r="W40" s="235">
        <f t="shared" si="16"/>
        <v>0.93780478086597419</v>
      </c>
    </row>
    <row r="41" spans="2:23">
      <c r="B41" s="218">
        <v>200</v>
      </c>
      <c r="C41" s="220" t="s">
        <v>16</v>
      </c>
      <c r="D41" s="224">
        <f t="shared" si="12"/>
        <v>0.96751506069286985</v>
      </c>
      <c r="E41" s="190">
        <f t="shared" si="12"/>
        <v>0.96751506070691096</v>
      </c>
      <c r="F41" s="190">
        <f t="shared" si="12"/>
        <v>0.96751506071098037</v>
      </c>
      <c r="G41" s="190">
        <f t="shared" si="12"/>
        <v>0.96751506071098037</v>
      </c>
      <c r="H41" s="190">
        <f t="shared" si="12"/>
        <v>0.96751506071098037</v>
      </c>
      <c r="I41" s="190">
        <f t="shared" si="12"/>
        <v>0.96751506071411519</v>
      </c>
      <c r="J41" s="190">
        <f t="shared" si="12"/>
        <v>0.96751506071411519</v>
      </c>
      <c r="K41" s="190">
        <f t="shared" si="12"/>
        <v>0.96751506071411519</v>
      </c>
      <c r="L41" s="190">
        <f t="shared" si="12"/>
        <v>0.94604798262154788</v>
      </c>
      <c r="M41" s="190">
        <f t="shared" si="12"/>
        <v>0.94604798262154788</v>
      </c>
      <c r="N41" s="190">
        <f t="shared" si="12"/>
        <v>0.95693009277545382</v>
      </c>
      <c r="O41" s="190">
        <f t="shared" si="12"/>
        <v>0.84967381497464467</v>
      </c>
      <c r="P41" s="190">
        <f t="shared" si="12"/>
        <v>0.86753605568555581</v>
      </c>
      <c r="Q41" s="190">
        <f t="shared" si="12"/>
        <v>0.82940723095026303</v>
      </c>
      <c r="R41" s="190">
        <f t="shared" si="12"/>
        <v>0.95146748669246395</v>
      </c>
      <c r="S41" s="190">
        <f t="shared" si="12"/>
        <v>0.96751506071411519</v>
      </c>
      <c r="T41" s="190">
        <f t="shared" si="16"/>
        <v>0.93816950077621553</v>
      </c>
      <c r="U41" s="230">
        <f t="shared" si="16"/>
        <v>0.93504167805188643</v>
      </c>
      <c r="V41" s="230">
        <f t="shared" si="16"/>
        <v>0.93504167806012339</v>
      </c>
      <c r="W41" s="235">
        <f t="shared" si="16"/>
        <v>0.96751506071286575</v>
      </c>
    </row>
    <row r="42" spans="2:23">
      <c r="B42" s="218">
        <v>210</v>
      </c>
      <c r="C42" s="220" t="s">
        <v>16</v>
      </c>
      <c r="D42" s="224">
        <f t="shared" si="12"/>
        <v>0.9838378858190221</v>
      </c>
      <c r="E42" s="190">
        <f t="shared" si="12"/>
        <v>0.98383788582806964</v>
      </c>
      <c r="F42" s="190">
        <f t="shared" si="12"/>
        <v>0.98383788583069165</v>
      </c>
      <c r="G42" s="190">
        <f t="shared" si="12"/>
        <v>0.98383788583069165</v>
      </c>
      <c r="H42" s="190">
        <f t="shared" si="12"/>
        <v>0.98383788583069165</v>
      </c>
      <c r="I42" s="190">
        <f t="shared" si="12"/>
        <v>0.98383788583271192</v>
      </c>
      <c r="J42" s="190">
        <f t="shared" si="12"/>
        <v>0.98383788583271192</v>
      </c>
      <c r="K42" s="190">
        <f t="shared" si="12"/>
        <v>0.98383788583271192</v>
      </c>
      <c r="L42" s="190">
        <f t="shared" si="12"/>
        <v>0.96888127237201538</v>
      </c>
      <c r="M42" s="190">
        <f t="shared" si="12"/>
        <v>0.96888127237201538</v>
      </c>
      <c r="N42" s="190">
        <f t="shared" si="12"/>
        <v>0.97672459969378589</v>
      </c>
      <c r="O42" s="190">
        <f t="shared" si="12"/>
        <v>0.88955148612766766</v>
      </c>
      <c r="P42" s="190">
        <f t="shared" si="12"/>
        <v>0.90405206559823992</v>
      </c>
      <c r="Q42" s="190">
        <f t="shared" si="12"/>
        <v>0.87119514019086064</v>
      </c>
      <c r="R42" s="190">
        <f t="shared" si="12"/>
        <v>0.97284821300318958</v>
      </c>
      <c r="S42" s="190">
        <f t="shared" si="12"/>
        <v>0.98383788583271192</v>
      </c>
      <c r="T42" s="190">
        <f t="shared" si="16"/>
        <v>0.9642444598726202</v>
      </c>
      <c r="U42" s="230">
        <f t="shared" si="16"/>
        <v>0.96416410205815861</v>
      </c>
      <c r="V42" s="230">
        <f t="shared" si="16"/>
        <v>0.96416410206424863</v>
      </c>
      <c r="W42" s="235">
        <f t="shared" si="16"/>
        <v>0.98383788583190668</v>
      </c>
    </row>
    <row r="43" spans="2:23">
      <c r="B43" s="218">
        <v>220</v>
      </c>
      <c r="C43" s="220" t="s">
        <v>16</v>
      </c>
      <c r="D43" s="224">
        <f t="shared" si="12"/>
        <v>0.9922982928368681</v>
      </c>
      <c r="E43" s="190">
        <f t="shared" si="12"/>
        <v>0.99229829284224524</v>
      </c>
      <c r="F43" s="190">
        <f t="shared" si="12"/>
        <v>0.99229829284380378</v>
      </c>
      <c r="G43" s="190">
        <f t="shared" si="12"/>
        <v>0.99229829284380378</v>
      </c>
      <c r="H43" s="190">
        <f t="shared" si="12"/>
        <v>0.99229829284380378</v>
      </c>
      <c r="I43" s="190">
        <f t="shared" si="12"/>
        <v>0.99229829284500426</v>
      </c>
      <c r="J43" s="190">
        <f t="shared" si="12"/>
        <v>0.99229829284500426</v>
      </c>
      <c r="K43" s="190">
        <f t="shared" si="12"/>
        <v>0.99229829284500426</v>
      </c>
      <c r="L43" s="190">
        <f t="shared" si="12"/>
        <v>0.98259630867585124</v>
      </c>
      <c r="M43" s="190">
        <f t="shared" si="12"/>
        <v>0.98259630867585124</v>
      </c>
      <c r="N43" s="190">
        <f t="shared" si="12"/>
        <v>0.9878687887056653</v>
      </c>
      <c r="O43" s="190">
        <f t="shared" si="12"/>
        <v>0.92000943200809393</v>
      </c>
      <c r="P43" s="190">
        <f t="shared" si="12"/>
        <v>0.93149738134926219</v>
      </c>
      <c r="Q43" s="190">
        <f t="shared" si="12"/>
        <v>0.90397396236015093</v>
      </c>
      <c r="R43" s="190">
        <f t="shared" si="12"/>
        <v>0.98530774150138001</v>
      </c>
      <c r="S43" s="190">
        <f t="shared" si="12"/>
        <v>0.99229829284500426</v>
      </c>
      <c r="T43" s="190">
        <f t="shared" si="16"/>
        <v>0.97999404198311091</v>
      </c>
      <c r="U43" s="230">
        <f t="shared" si="16"/>
        <v>0.9810352899746303</v>
      </c>
      <c r="V43" s="230">
        <f t="shared" si="16"/>
        <v>0.98103528997875322</v>
      </c>
      <c r="W43" s="235">
        <f t="shared" si="16"/>
        <v>0.99229829284452575</v>
      </c>
    </row>
    <row r="44" spans="2:23">
      <c r="B44" s="218">
        <v>230</v>
      </c>
      <c r="C44" s="220" t="s">
        <v>16</v>
      </c>
      <c r="D44" s="224">
        <f t="shared" si="12"/>
        <v>0.9964678248356369</v>
      </c>
      <c r="E44" s="190">
        <f t="shared" si="12"/>
        <v>0.99646782483862539</v>
      </c>
      <c r="F44" s="190">
        <f t="shared" si="12"/>
        <v>0.99646782483949148</v>
      </c>
      <c r="G44" s="190">
        <f t="shared" si="12"/>
        <v>0.99646782483949148</v>
      </c>
      <c r="H44" s="190">
        <f t="shared" si="12"/>
        <v>0.99646782483949148</v>
      </c>
      <c r="I44" s="190">
        <f t="shared" si="12"/>
        <v>0.99646782484015883</v>
      </c>
      <c r="J44" s="190">
        <f t="shared" si="12"/>
        <v>0.99646782484015883</v>
      </c>
      <c r="K44" s="190">
        <f t="shared" si="12"/>
        <v>0.99646782484015883</v>
      </c>
      <c r="L44" s="190">
        <f t="shared" si="12"/>
        <v>0.99053006755510997</v>
      </c>
      <c r="M44" s="190">
        <f t="shared" si="12"/>
        <v>0.99053006755510997</v>
      </c>
      <c r="N44" s="190">
        <f t="shared" si="12"/>
        <v>0.99387733164708136</v>
      </c>
      <c r="O44" s="190">
        <f t="shared" si="12"/>
        <v>0.94280741228933818</v>
      </c>
      <c r="P44" s="190">
        <f t="shared" si="12"/>
        <v>0.95171733716612184</v>
      </c>
      <c r="Q44" s="190">
        <f t="shared" si="12"/>
        <v>0.92921862676141709</v>
      </c>
      <c r="R44" s="190">
        <f t="shared" si="12"/>
        <v>0.9922819628286943</v>
      </c>
      <c r="S44" s="190">
        <f t="shared" si="12"/>
        <v>0.99646782484015883</v>
      </c>
      <c r="T44" s="190">
        <f t="shared" si="16"/>
        <v>0.98913035103397862</v>
      </c>
      <c r="U44" s="230">
        <f t="shared" si="16"/>
        <v>0.99032924890282825</v>
      </c>
      <c r="V44" s="230">
        <f t="shared" si="16"/>
        <v>0.99032924890542651</v>
      </c>
      <c r="W44" s="235">
        <f t="shared" si="16"/>
        <v>0.99646782483989293</v>
      </c>
    </row>
    <row r="45" spans="2:23">
      <c r="B45" s="218">
        <v>240</v>
      </c>
      <c r="C45" s="220" t="s">
        <v>16</v>
      </c>
      <c r="D45" s="224">
        <f t="shared" si="12"/>
        <v>0.99843435393415825</v>
      </c>
      <c r="E45" s="190">
        <f t="shared" si="12"/>
        <v>0.99843435393572788</v>
      </c>
      <c r="F45" s="190">
        <f t="shared" si="12"/>
        <v>0.99843435393618263</v>
      </c>
      <c r="G45" s="190">
        <f t="shared" si="12"/>
        <v>0.99843435393618263</v>
      </c>
      <c r="H45" s="190">
        <f t="shared" si="12"/>
        <v>0.99843435393618263</v>
      </c>
      <c r="I45" s="190">
        <f t="shared" si="12"/>
        <v>0.99843435393653335</v>
      </c>
      <c r="J45" s="190">
        <f t="shared" si="12"/>
        <v>0.99843435393653335</v>
      </c>
      <c r="K45" s="190">
        <f t="shared" si="12"/>
        <v>0.99843435393653335</v>
      </c>
      <c r="L45" s="190">
        <f t="shared" si="12"/>
        <v>0.99497154998677961</v>
      </c>
      <c r="M45" s="190">
        <f t="shared" si="12"/>
        <v>0.99497154998677961</v>
      </c>
      <c r="N45" s="190">
        <f t="shared" si="12"/>
        <v>0.99699714760262437</v>
      </c>
      <c r="O45" s="190">
        <f t="shared" si="12"/>
        <v>0.95957495391306424</v>
      </c>
      <c r="P45" s="190">
        <f t="shared" si="12"/>
        <v>0.96635793325046271</v>
      </c>
      <c r="Q45" s="190">
        <f t="shared" si="12"/>
        <v>0.94835368423986632</v>
      </c>
      <c r="R45" s="190">
        <f t="shared" si="12"/>
        <v>0.99605127792115511</v>
      </c>
      <c r="S45" s="190">
        <f t="shared" si="12"/>
        <v>0.99843435393653335</v>
      </c>
      <c r="T45" s="190">
        <f t="shared" si="16"/>
        <v>0.99424710010644635</v>
      </c>
      <c r="U45" s="230">
        <f t="shared" si="16"/>
        <v>0.99522933766765798</v>
      </c>
      <c r="V45" s="230">
        <f t="shared" si="16"/>
        <v>0.99522933766920074</v>
      </c>
      <c r="W45" s="235">
        <f t="shared" si="16"/>
        <v>0.99843435393639357</v>
      </c>
    </row>
    <row r="46" spans="2:23">
      <c r="B46" s="218">
        <v>250</v>
      </c>
      <c r="C46" s="220" t="s">
        <v>16</v>
      </c>
      <c r="D46" s="224">
        <f t="shared" si="12"/>
        <v>0.99932681195269391</v>
      </c>
      <c r="E46" s="190">
        <f t="shared" si="12"/>
        <v>0.99932681195347894</v>
      </c>
      <c r="F46" s="190">
        <f t="shared" si="12"/>
        <v>0.99932681195370654</v>
      </c>
      <c r="G46" s="190">
        <f t="shared" si="12"/>
        <v>0.99932681195370654</v>
      </c>
      <c r="H46" s="190">
        <f t="shared" si="12"/>
        <v>0.99932681195370654</v>
      </c>
      <c r="I46" s="190">
        <f t="shared" si="12"/>
        <v>0.99932681195388207</v>
      </c>
      <c r="J46" s="190">
        <f t="shared" si="12"/>
        <v>0.99932681195388207</v>
      </c>
      <c r="K46" s="190">
        <f t="shared" si="12"/>
        <v>0.99932681195388207</v>
      </c>
      <c r="L46" s="190">
        <f t="shared" si="12"/>
        <v>0.99738762858359031</v>
      </c>
      <c r="M46" s="190">
        <f t="shared" si="12"/>
        <v>0.99738762858359031</v>
      </c>
      <c r="N46" s="190">
        <f t="shared" si="12"/>
        <v>0.99856445524544646</v>
      </c>
      <c r="O46" s="190">
        <f t="shared" si="12"/>
        <v>0.97171948270745623</v>
      </c>
      <c r="P46" s="190">
        <f t="shared" si="12"/>
        <v>0.97679921192913977</v>
      </c>
      <c r="Q46" s="190">
        <f t="shared" si="12"/>
        <v>0.96265739741765877</v>
      </c>
      <c r="R46" s="190">
        <f t="shared" si="12"/>
        <v>0.99802683720680552</v>
      </c>
      <c r="S46" s="190">
        <f t="shared" si="12"/>
        <v>0.99932681195388207</v>
      </c>
      <c r="T46" s="190">
        <f t="shared" si="16"/>
        <v>0.9970257467209509</v>
      </c>
      <c r="U46" s="230">
        <f t="shared" si="16"/>
        <v>0.99771538053812081</v>
      </c>
      <c r="V46" s="230">
        <f t="shared" si="16"/>
        <v>0.99771538053899156</v>
      </c>
      <c r="W46" s="235">
        <f t="shared" si="16"/>
        <v>0.99932681195381212</v>
      </c>
    </row>
    <row r="47" spans="2:23">
      <c r="B47" s="218">
        <v>260</v>
      </c>
      <c r="C47" s="220" t="s">
        <v>16</v>
      </c>
      <c r="D47" s="224">
        <f t="shared" si="12"/>
        <v>0.99971831660289301</v>
      </c>
      <c r="E47" s="190">
        <f t="shared" si="12"/>
        <v>0.9997183166032696</v>
      </c>
      <c r="F47" s="190">
        <f t="shared" si="12"/>
        <v>0.99971831660337873</v>
      </c>
      <c r="G47" s="190">
        <f t="shared" si="12"/>
        <v>0.99971831660337873</v>
      </c>
      <c r="H47" s="190">
        <f t="shared" si="12"/>
        <v>0.99971831660337873</v>
      </c>
      <c r="I47" s="190">
        <f t="shared" si="12"/>
        <v>0.999718316603463</v>
      </c>
      <c r="J47" s="190">
        <f t="shared" si="12"/>
        <v>0.999718316603463</v>
      </c>
      <c r="K47" s="190">
        <f t="shared" si="12"/>
        <v>0.999718316603463</v>
      </c>
      <c r="L47" s="190">
        <f t="shared" si="12"/>
        <v>0.99866912360979498</v>
      </c>
      <c r="M47" s="190">
        <f t="shared" si="12"/>
        <v>0.99866912360979498</v>
      </c>
      <c r="N47" s="190">
        <f t="shared" si="12"/>
        <v>0.99932926310116954</v>
      </c>
      <c r="O47" s="190">
        <f t="shared" si="12"/>
        <v>0.98039785112009259</v>
      </c>
      <c r="P47" s="190">
        <f t="shared" si="12"/>
        <v>0.98414711673017397</v>
      </c>
      <c r="Q47" s="190">
        <f t="shared" si="12"/>
        <v>0.97321978671786302</v>
      </c>
      <c r="R47" s="190">
        <f t="shared" si="12"/>
        <v>0.99903462593411496</v>
      </c>
      <c r="S47" s="190">
        <f t="shared" si="12"/>
        <v>0.999718316603463</v>
      </c>
      <c r="T47" s="190">
        <f t="shared" si="16"/>
        <v>0.99849428286439157</v>
      </c>
      <c r="U47" s="230">
        <f t="shared" si="16"/>
        <v>0.9989346468796132</v>
      </c>
      <c r="V47" s="230">
        <f t="shared" si="16"/>
        <v>0.99893464688008382</v>
      </c>
      <c r="W47" s="235">
        <f t="shared" si="16"/>
        <v>0.99971831660342936</v>
      </c>
    </row>
    <row r="48" spans="2:23">
      <c r="B48" s="218">
        <v>270</v>
      </c>
      <c r="C48" s="220" t="s">
        <v>16</v>
      </c>
      <c r="D48" s="224">
        <f t="shared" si="12"/>
        <v>0.99988497778607788</v>
      </c>
      <c r="E48" s="190">
        <f t="shared" si="12"/>
        <v>0.99988497778625185</v>
      </c>
      <c r="F48" s="190">
        <f t="shared" si="12"/>
        <v>0.99988497778630236</v>
      </c>
      <c r="G48" s="190">
        <f t="shared" si="12"/>
        <v>0.99988497778630236</v>
      </c>
      <c r="H48" s="190">
        <f t="shared" si="12"/>
        <v>0.99988497778630236</v>
      </c>
      <c r="I48" s="190">
        <f t="shared" si="12"/>
        <v>0.99988497778634144</v>
      </c>
      <c r="J48" s="190">
        <f t="shared" si="12"/>
        <v>0.99988497778634144</v>
      </c>
      <c r="K48" s="190">
        <f t="shared" si="12"/>
        <v>0.99988497778634144</v>
      </c>
      <c r="L48" s="190">
        <f t="shared" si="12"/>
        <v>0.99933379651753307</v>
      </c>
      <c r="M48" s="190">
        <f t="shared" si="12"/>
        <v>0.99933379651753307</v>
      </c>
      <c r="N48" s="190">
        <f t="shared" si="12"/>
        <v>0.99969298721461286</v>
      </c>
      <c r="O48" s="190">
        <f t="shared" si="12"/>
        <v>0.98652595179492886</v>
      </c>
      <c r="P48" s="190">
        <f t="shared" si="12"/>
        <v>0.98925763129447286</v>
      </c>
      <c r="Q48" s="190">
        <f t="shared" si="12"/>
        <v>0.98093577600669357</v>
      </c>
      <c r="R48" s="190">
        <f t="shared" si="12"/>
        <v>0.99953656408134495</v>
      </c>
      <c r="S48" s="190">
        <f t="shared" si="12"/>
        <v>0.99988497778634144</v>
      </c>
      <c r="T48" s="190">
        <f t="shared" si="16"/>
        <v>0.99925199102220508</v>
      </c>
      <c r="U48" s="230">
        <f t="shared" si="16"/>
        <v>0.99951495367466259</v>
      </c>
      <c r="V48" s="230">
        <f t="shared" si="16"/>
        <v>0.99951495367490761</v>
      </c>
      <c r="W48" s="235">
        <f t="shared" si="16"/>
        <v>0.9998849777863259</v>
      </c>
    </row>
    <row r="49" spans="2:23">
      <c r="B49" s="218">
        <v>280</v>
      </c>
      <c r="C49" s="220" t="s">
        <v>16</v>
      </c>
      <c r="D49" s="224">
        <f t="shared" si="12"/>
        <v>0.99995405282663796</v>
      </c>
      <c r="E49" s="190">
        <f t="shared" si="12"/>
        <v>0.99995405282671579</v>
      </c>
      <c r="F49" s="190">
        <f t="shared" si="12"/>
        <v>0.99995405282673844</v>
      </c>
      <c r="G49" s="190">
        <f t="shared" si="12"/>
        <v>0.99995405282673844</v>
      </c>
      <c r="H49" s="190">
        <f t="shared" si="12"/>
        <v>0.99995405282673844</v>
      </c>
      <c r="I49" s="190">
        <f t="shared" si="12"/>
        <v>0.99995405282675587</v>
      </c>
      <c r="J49" s="190">
        <f t="shared" si="12"/>
        <v>0.99995405282675587</v>
      </c>
      <c r="K49" s="190">
        <f t="shared" si="12"/>
        <v>0.99995405282675587</v>
      </c>
      <c r="L49" s="190">
        <f t="shared" si="12"/>
        <v>0.99967175393839858</v>
      </c>
      <c r="M49" s="190">
        <f t="shared" si="12"/>
        <v>0.99967175393839858</v>
      </c>
      <c r="N49" s="190">
        <f t="shared" si="12"/>
        <v>0.99986205088605096</v>
      </c>
      <c r="O49" s="190">
        <f t="shared" si="12"/>
        <v>0.99080775656151199</v>
      </c>
      <c r="P49" s="190">
        <f t="shared" si="12"/>
        <v>0.99277512333918549</v>
      </c>
      <c r="Q49" s="190">
        <f t="shared" si="12"/>
        <v>0.98651877768949636</v>
      </c>
      <c r="R49" s="190">
        <f t="shared" si="12"/>
        <v>0.99978129246235414</v>
      </c>
      <c r="S49" s="190">
        <f t="shared" si="12"/>
        <v>0.99995405282675587</v>
      </c>
      <c r="T49" s="190">
        <f t="shared" si="16"/>
        <v>0.999634675954163</v>
      </c>
      <c r="U49" s="230">
        <f t="shared" si="16"/>
        <v>0.99978387432868554</v>
      </c>
      <c r="V49" s="230">
        <f t="shared" si="16"/>
        <v>0.99978387432880877</v>
      </c>
      <c r="W49" s="235">
        <f t="shared" si="16"/>
        <v>0.9999540528267491</v>
      </c>
    </row>
    <row r="50" spans="2:23">
      <c r="B50" s="218">
        <v>290</v>
      </c>
      <c r="C50" s="220" t="s">
        <v>16</v>
      </c>
      <c r="D50" s="224">
        <f t="shared" si="12"/>
        <v>0.99998200621883937</v>
      </c>
      <c r="E50" s="190">
        <f t="shared" si="12"/>
        <v>0.99998200621887334</v>
      </c>
      <c r="F50" s="190">
        <f t="shared" si="12"/>
        <v>0.999982006218883</v>
      </c>
      <c r="G50" s="190">
        <f t="shared" si="12"/>
        <v>0.999982006218883</v>
      </c>
      <c r="H50" s="190">
        <f t="shared" si="12"/>
        <v>0.999982006218883</v>
      </c>
      <c r="I50" s="190">
        <f t="shared" si="12"/>
        <v>0.99998200621889077</v>
      </c>
      <c r="J50" s="190">
        <f t="shared" si="12"/>
        <v>0.99998200621889077</v>
      </c>
      <c r="K50" s="190">
        <f t="shared" si="12"/>
        <v>0.99998200621889077</v>
      </c>
      <c r="L50" s="190">
        <f t="shared" si="12"/>
        <v>0.99984056621707318</v>
      </c>
      <c r="M50" s="190">
        <f t="shared" si="12"/>
        <v>0.99984056621707318</v>
      </c>
      <c r="N50" s="190">
        <f t="shared" si="12"/>
        <v>0.99993904353300411</v>
      </c>
      <c r="O50" s="190">
        <f t="shared" si="12"/>
        <v>0.9937714992366633</v>
      </c>
      <c r="P50" s="190">
        <f t="shared" si="12"/>
        <v>0.99517374897038713</v>
      </c>
      <c r="Q50" s="190">
        <f t="shared" si="12"/>
        <v>0.99052415746674838</v>
      </c>
      <c r="R50" s="190">
        <f t="shared" si="12"/>
        <v>0.99989836662524567</v>
      </c>
      <c r="S50" s="190">
        <f t="shared" si="12"/>
        <v>0.99998200621889077</v>
      </c>
      <c r="T50" s="190">
        <f t="shared" si="16"/>
        <v>0.9998243008069535</v>
      </c>
      <c r="U50" s="230">
        <f t="shared" si="16"/>
        <v>0.99990555836016037</v>
      </c>
      <c r="V50" s="230">
        <f t="shared" si="16"/>
        <v>0.99990555836022055</v>
      </c>
      <c r="W50" s="235">
        <f t="shared" si="16"/>
        <v>0.99998200621888766</v>
      </c>
    </row>
    <row r="51" spans="2:23">
      <c r="B51" s="218">
        <v>300</v>
      </c>
      <c r="C51" s="220" t="s">
        <v>16</v>
      </c>
      <c r="D51" s="224">
        <f t="shared" si="12"/>
        <v>0.99999307866506537</v>
      </c>
      <c r="E51" s="190">
        <f t="shared" si="12"/>
        <v>0.99999307866507958</v>
      </c>
      <c r="F51" s="190">
        <f t="shared" si="12"/>
        <v>0.99999307866508391</v>
      </c>
      <c r="G51" s="190">
        <f t="shared" si="12"/>
        <v>0.99999307866508391</v>
      </c>
      <c r="H51" s="190">
        <f t="shared" si="12"/>
        <v>0.99999307866508391</v>
      </c>
      <c r="I51" s="190">
        <f t="shared" si="12"/>
        <v>0.99999307866508713</v>
      </c>
      <c r="J51" s="190">
        <f t="shared" si="12"/>
        <v>0.99999307866508713</v>
      </c>
      <c r="K51" s="190">
        <f t="shared" si="12"/>
        <v>0.99999307866508713</v>
      </c>
      <c r="L51" s="190">
        <f t="shared" si="12"/>
        <v>0.99992355756658113</v>
      </c>
      <c r="M51" s="190">
        <f t="shared" si="12"/>
        <v>0.99992355756658113</v>
      </c>
      <c r="N51" s="190">
        <f t="shared" si="12"/>
        <v>0.99997346950600208</v>
      </c>
      <c r="O51" s="190">
        <f t="shared" si="12"/>
        <v>0.99580571666372864</v>
      </c>
      <c r="P51" s="190">
        <f t="shared" si="12"/>
        <v>0.99679585188663566</v>
      </c>
      <c r="Q51" s="190">
        <f t="shared" si="12"/>
        <v>0.99337590588169566</v>
      </c>
      <c r="R51" s="190">
        <f t="shared" si="12"/>
        <v>0.99995342641351526</v>
      </c>
      <c r="S51" s="190">
        <f t="shared" si="12"/>
        <v>0.99999307866508713</v>
      </c>
      <c r="T51" s="190">
        <f t="shared" si="16"/>
        <v>0.99991666861675699</v>
      </c>
      <c r="U51" s="230">
        <f t="shared" si="16"/>
        <v>0.99995945395434305</v>
      </c>
      <c r="V51" s="230">
        <f t="shared" si="16"/>
        <v>0.9999594539543718</v>
      </c>
      <c r="W51" s="235">
        <f t="shared" si="16"/>
        <v>0.9999930786650858</v>
      </c>
    </row>
    <row r="52" spans="2:23">
      <c r="B52" s="218">
        <v>310</v>
      </c>
      <c r="C52" s="220" t="s">
        <v>16</v>
      </c>
      <c r="D52" s="224">
        <f t="shared" si="12"/>
        <v>0.99999738072343014</v>
      </c>
      <c r="E52" s="190">
        <f t="shared" si="12"/>
        <v>0.9999973807234358</v>
      </c>
      <c r="F52" s="190">
        <f t="shared" ref="F52:V67" si="17">IF((F$2-(SQRT((F$9/F$15)^2+4*F$16*F$14))*$B52) &lt; 0, 0.5*EXP(((F$9/F$15)*F$2)/(2*F$14))*(EXP(-(F$2*(SQRT((F$9/F$15)^2+4*F$16*F$14)))/(2*F$14))*(2-ERFC(-(F$2-(SQRT((F$9/F$15)^2+4*F$16*F$14))*$B52)/(2*SQRT(F$14*$B52))))),0.5*EXP(((F$9/F$15)*F$2)/(2*F$14))*(EXP(-(F$2*(SQRT((F$9/F$15)^2+4*F$16*F$14)))/(2*F$14))*ERFC((F$2-(SQRT((F$9/F$15)^2+4*F$16*F$14))*$B52)/(2*SQRT(F$14*$B52)))))</f>
        <v>0.99999738072343769</v>
      </c>
      <c r="G52" s="190">
        <f t="shared" si="17"/>
        <v>0.99999738072343769</v>
      </c>
      <c r="H52" s="190">
        <f t="shared" si="17"/>
        <v>0.99999738072343769</v>
      </c>
      <c r="I52" s="190">
        <f t="shared" si="17"/>
        <v>0.99999738072343902</v>
      </c>
      <c r="J52" s="190">
        <f t="shared" si="17"/>
        <v>0.99999738072343902</v>
      </c>
      <c r="K52" s="190">
        <f t="shared" si="17"/>
        <v>0.99999738072343902</v>
      </c>
      <c r="L52" s="190">
        <f t="shared" si="17"/>
        <v>0.99996377750134857</v>
      </c>
      <c r="M52" s="190">
        <f t="shared" si="17"/>
        <v>0.99996377750134857</v>
      </c>
      <c r="N52" s="190">
        <f t="shared" si="17"/>
        <v>0.99998861059850896</v>
      </c>
      <c r="O52" s="190">
        <f t="shared" si="17"/>
        <v>0.99719141960085467</v>
      </c>
      <c r="P52" s="190">
        <f t="shared" si="17"/>
        <v>0.99788465541894944</v>
      </c>
      <c r="Q52" s="190">
        <f t="shared" si="17"/>
        <v>0.99539245563165624</v>
      </c>
      <c r="R52" s="190">
        <f t="shared" si="17"/>
        <v>0.99997892674415034</v>
      </c>
      <c r="S52" s="190">
        <f t="shared" si="17"/>
        <v>0.99999738072343902</v>
      </c>
      <c r="T52" s="190">
        <f t="shared" si="17"/>
        <v>0.99996097447888277</v>
      </c>
      <c r="U52" s="230">
        <f t="shared" si="17"/>
        <v>0.999982869786603</v>
      </c>
      <c r="V52" s="230">
        <f t="shared" si="16"/>
        <v>0.99998286978661644</v>
      </c>
      <c r="W52" s="235">
        <f t="shared" si="16"/>
        <v>0.99999738072343847</v>
      </c>
    </row>
    <row r="53" spans="2:23">
      <c r="B53" s="218">
        <v>320</v>
      </c>
      <c r="C53" s="220" t="s">
        <v>16</v>
      </c>
      <c r="D53" s="224">
        <f t="shared" ref="D53:S112" si="18">IF((D$2-(SQRT((D$9/D$15)^2+4*D$16*D$14))*$B53) &lt; 0, 0.5*EXP(((D$9/D$15)*D$2)/(2*D$14))*(EXP(-(D$2*(SQRT((D$9/D$15)^2+4*D$16*D$14)))/(2*D$14))*(2-ERFC(-(D$2-(SQRT((D$9/D$15)^2+4*D$16*D$14))*$B53)/(2*SQRT(D$14*$B53))))),0.5*EXP(((D$9/D$15)*D$2)/(2*D$14))*(EXP(-(D$2*(SQRT((D$9/D$15)^2+4*D$16*D$14)))/(2*D$14))*ERFC((D$2-(SQRT((D$9/D$15)^2+4*D$16*D$14))*$B53)/(2*SQRT(D$14*$B53)))))</f>
        <v>0.99999902336210222</v>
      </c>
      <c r="E53" s="190">
        <f t="shared" si="18"/>
        <v>0.99999902336210456</v>
      </c>
      <c r="F53" s="190">
        <f t="shared" si="17"/>
        <v>0.99999902336210511</v>
      </c>
      <c r="G53" s="190">
        <f t="shared" si="17"/>
        <v>0.99999902336210511</v>
      </c>
      <c r="H53" s="190">
        <f t="shared" si="17"/>
        <v>0.99999902336210511</v>
      </c>
      <c r="I53" s="190">
        <f t="shared" si="17"/>
        <v>0.99999902336210589</v>
      </c>
      <c r="J53" s="190">
        <f t="shared" si="17"/>
        <v>0.99999902336210589</v>
      </c>
      <c r="K53" s="190">
        <f t="shared" si="17"/>
        <v>0.99999902336210589</v>
      </c>
      <c r="L53" s="190">
        <f t="shared" si="17"/>
        <v>0.99998301876851281</v>
      </c>
      <c r="M53" s="190">
        <f t="shared" si="17"/>
        <v>0.99998301876851281</v>
      </c>
      <c r="N53" s="190">
        <f t="shared" si="17"/>
        <v>0.99999517139219352</v>
      </c>
      <c r="O53" s="190">
        <f t="shared" si="17"/>
        <v>0.99812894650902084</v>
      </c>
      <c r="P53" s="190">
        <f t="shared" si="17"/>
        <v>0.99861058815306425</v>
      </c>
      <c r="Q53" s="190">
        <f t="shared" si="17"/>
        <v>0.99680965605352534</v>
      </c>
      <c r="R53" s="190">
        <f t="shared" si="17"/>
        <v>0.99999057446880157</v>
      </c>
      <c r="S53" s="190">
        <f t="shared" si="17"/>
        <v>0.99999902336210589</v>
      </c>
      <c r="T53" s="190">
        <f t="shared" si="17"/>
        <v>0.99998193321930395</v>
      </c>
      <c r="U53" s="230">
        <f t="shared" si="17"/>
        <v>0.99999286773132046</v>
      </c>
      <c r="V53" s="230">
        <f t="shared" si="16"/>
        <v>0.99999286773132678</v>
      </c>
      <c r="W53" s="235">
        <f t="shared" si="16"/>
        <v>0.99999902336210555</v>
      </c>
    </row>
    <row r="54" spans="2:23">
      <c r="B54" s="218">
        <v>330</v>
      </c>
      <c r="C54" s="220" t="s">
        <v>16</v>
      </c>
      <c r="D54" s="224">
        <f t="shared" si="18"/>
        <v>0.99999964073831249</v>
      </c>
      <c r="E54" s="190">
        <f t="shared" si="18"/>
        <v>0.99999964073831338</v>
      </c>
      <c r="F54" s="190">
        <f t="shared" si="17"/>
        <v>0.9999996407383136</v>
      </c>
      <c r="G54" s="190">
        <f t="shared" si="17"/>
        <v>0.9999996407383136</v>
      </c>
      <c r="H54" s="190">
        <f t="shared" si="17"/>
        <v>0.9999996407383136</v>
      </c>
      <c r="I54" s="190">
        <f t="shared" si="17"/>
        <v>0.99999964073831393</v>
      </c>
      <c r="J54" s="190">
        <f t="shared" si="17"/>
        <v>0.99999964073831393</v>
      </c>
      <c r="K54" s="190">
        <f t="shared" si="17"/>
        <v>0.99999964073831393</v>
      </c>
      <c r="L54" s="190">
        <f t="shared" si="17"/>
        <v>0.99999211661811915</v>
      </c>
      <c r="M54" s="190">
        <f t="shared" si="17"/>
        <v>0.99999211661811915</v>
      </c>
      <c r="N54" s="190">
        <f t="shared" si="17"/>
        <v>0.99999797612624564</v>
      </c>
      <c r="O54" s="190">
        <f t="shared" si="17"/>
        <v>0.99875935446830311</v>
      </c>
      <c r="P54" s="190">
        <f t="shared" si="17"/>
        <v>0.9990916485199407</v>
      </c>
      <c r="Q54" s="190">
        <f t="shared" si="17"/>
        <v>0.99780011448867345</v>
      </c>
      <c r="R54" s="190">
        <f t="shared" si="17"/>
        <v>0.99999582842280099</v>
      </c>
      <c r="S54" s="190">
        <f t="shared" si="17"/>
        <v>0.99999964073831393</v>
      </c>
      <c r="T54" s="190">
        <f t="shared" si="17"/>
        <v>0.99999172361937438</v>
      </c>
      <c r="U54" s="230">
        <f t="shared" si="17"/>
        <v>0.99999706981422176</v>
      </c>
      <c r="V54" s="230">
        <f t="shared" si="17"/>
        <v>0.99999706981422454</v>
      </c>
      <c r="W54" s="235">
        <f t="shared" ref="U54:X69" si="19">IF((W$2-(SQRT((W$9/W$15)^2+4*W$16*W$14))*$B54) &lt; 0, 0.5*EXP(((W$9/W$15)*W$2)/(2*W$14))*(EXP(-(W$2*(SQRT((W$9/W$15)^2+4*W$16*W$14)))/(2*W$14))*(2-ERFC(-(W$2-(SQRT((W$9/W$15)^2+4*W$16*W$14))*$B54)/(2*SQRT(W$14*$B54))))),0.5*EXP(((W$9/W$15)*W$2)/(2*W$14))*(EXP(-(W$2*(SQRT((W$9/W$15)^2+4*W$16*W$14)))/(2*W$14))*ERFC((W$2-(SQRT((W$9/W$15)^2+4*W$16*W$14))*$B54)/(2*SQRT(W$14*$B54)))))</f>
        <v>0.99999964073831393</v>
      </c>
    </row>
    <row r="55" spans="2:23">
      <c r="B55" s="218">
        <v>340</v>
      </c>
      <c r="C55" s="220" t="s">
        <v>16</v>
      </c>
      <c r="D55" s="224">
        <f t="shared" si="18"/>
        <v>0.99999986946854647</v>
      </c>
      <c r="E55" s="190">
        <f t="shared" si="18"/>
        <v>0.99999986946854658</v>
      </c>
      <c r="F55" s="190">
        <f t="shared" si="17"/>
        <v>0.9999998694685468</v>
      </c>
      <c r="G55" s="190">
        <f t="shared" si="17"/>
        <v>0.9999998694685468</v>
      </c>
      <c r="H55" s="190">
        <f t="shared" si="17"/>
        <v>0.9999998694685468</v>
      </c>
      <c r="I55" s="190">
        <f t="shared" si="17"/>
        <v>0.9999998694685468</v>
      </c>
      <c r="J55" s="190">
        <f t="shared" si="17"/>
        <v>0.9999998694685468</v>
      </c>
      <c r="K55" s="190">
        <f t="shared" si="17"/>
        <v>0.9999998694685468</v>
      </c>
      <c r="L55" s="190">
        <f t="shared" si="17"/>
        <v>0.99999637281521359</v>
      </c>
      <c r="M55" s="190">
        <f t="shared" si="17"/>
        <v>0.99999637281521359</v>
      </c>
      <c r="N55" s="190">
        <f t="shared" si="17"/>
        <v>0.9999991605246884</v>
      </c>
      <c r="O55" s="190">
        <f t="shared" si="17"/>
        <v>0.99918088907673541</v>
      </c>
      <c r="P55" s="190">
        <f t="shared" si="17"/>
        <v>0.99940868228330526</v>
      </c>
      <c r="Q55" s="190">
        <f t="shared" si="17"/>
        <v>0.99848884543938954</v>
      </c>
      <c r="R55" s="190">
        <f t="shared" si="17"/>
        <v>0.99999817145875791</v>
      </c>
      <c r="S55" s="190">
        <f t="shared" si="17"/>
        <v>0.9999998694685468</v>
      </c>
      <c r="T55" s="190">
        <f t="shared" si="17"/>
        <v>0.99999624495025063</v>
      </c>
      <c r="U55" s="230">
        <f t="shared" si="17"/>
        <v>0.99999881079527264</v>
      </c>
      <c r="V55" s="230">
        <f t="shared" si="19"/>
        <v>0.99999881079527386</v>
      </c>
      <c r="W55" s="235">
        <f t="shared" si="19"/>
        <v>0.9999998694685468</v>
      </c>
    </row>
    <row r="56" spans="2:23">
      <c r="B56" s="218">
        <v>350</v>
      </c>
      <c r="C56" s="220" t="s">
        <v>16</v>
      </c>
      <c r="D56" s="224">
        <f t="shared" si="18"/>
        <v>0.99999995310853462</v>
      </c>
      <c r="E56" s="190">
        <f t="shared" si="18"/>
        <v>0.99999995310853462</v>
      </c>
      <c r="F56" s="190">
        <f t="shared" si="17"/>
        <v>0.99999995310853462</v>
      </c>
      <c r="G56" s="190">
        <f t="shared" si="17"/>
        <v>0.99999995310853462</v>
      </c>
      <c r="H56" s="190">
        <f t="shared" si="17"/>
        <v>0.99999995310853462</v>
      </c>
      <c r="I56" s="190">
        <f t="shared" si="17"/>
        <v>0.99999995310853473</v>
      </c>
      <c r="J56" s="190">
        <f t="shared" si="17"/>
        <v>0.99999995310853473</v>
      </c>
      <c r="K56" s="190">
        <f t="shared" si="17"/>
        <v>0.99999995310853473</v>
      </c>
      <c r="L56" s="190">
        <f t="shared" si="17"/>
        <v>0.9999983447528451</v>
      </c>
      <c r="M56" s="190">
        <f t="shared" si="17"/>
        <v>0.9999983447528451</v>
      </c>
      <c r="N56" s="190">
        <f t="shared" si="17"/>
        <v>0.9999996551164998</v>
      </c>
      <c r="O56" s="190">
        <f t="shared" si="17"/>
        <v>0.99946132791100262</v>
      </c>
      <c r="P56" s="190">
        <f t="shared" si="17"/>
        <v>0.99961657105304591</v>
      </c>
      <c r="Q56" s="190">
        <f t="shared" si="17"/>
        <v>0.9989655734820293</v>
      </c>
      <c r="R56" s="190">
        <f t="shared" si="17"/>
        <v>0.99999920554909683</v>
      </c>
      <c r="S56" s="190">
        <f t="shared" si="17"/>
        <v>0.99999995310853473</v>
      </c>
      <c r="T56" s="190">
        <f t="shared" si="17"/>
        <v>0.99999831129867145</v>
      </c>
      <c r="U56" s="230">
        <f t="shared" si="17"/>
        <v>0.99999952274454007</v>
      </c>
      <c r="V56" s="230">
        <f t="shared" si="19"/>
        <v>0.99999952274454063</v>
      </c>
      <c r="W56" s="235">
        <f t="shared" si="19"/>
        <v>0.99999995310853473</v>
      </c>
    </row>
    <row r="57" spans="2:23">
      <c r="B57" s="218">
        <v>360</v>
      </c>
      <c r="C57" s="220" t="s">
        <v>16</v>
      </c>
      <c r="D57" s="224">
        <f t="shared" si="18"/>
        <v>0.99999998332956863</v>
      </c>
      <c r="E57" s="190">
        <f t="shared" si="18"/>
        <v>0.99999998332956863</v>
      </c>
      <c r="F57" s="190">
        <f t="shared" si="17"/>
        <v>0.99999998332956863</v>
      </c>
      <c r="G57" s="190">
        <f t="shared" si="17"/>
        <v>0.99999998332956863</v>
      </c>
      <c r="H57" s="190">
        <f t="shared" si="17"/>
        <v>0.99999998332956863</v>
      </c>
      <c r="I57" s="190">
        <f t="shared" si="17"/>
        <v>0.99999998332956863</v>
      </c>
      <c r="J57" s="190">
        <f t="shared" si="17"/>
        <v>0.99999998332956863</v>
      </c>
      <c r="K57" s="190">
        <f t="shared" si="17"/>
        <v>0.99999998332956863</v>
      </c>
      <c r="L57" s="190">
        <f t="shared" si="17"/>
        <v>0.99999925031211634</v>
      </c>
      <c r="M57" s="190">
        <f t="shared" si="17"/>
        <v>0.99999925031211634</v>
      </c>
      <c r="N57" s="190">
        <f t="shared" si="17"/>
        <v>0.99999985955247228</v>
      </c>
      <c r="O57" s="190">
        <f t="shared" si="17"/>
        <v>0.99964703588654691</v>
      </c>
      <c r="P57" s="190">
        <f t="shared" si="17"/>
        <v>0.9997522674299405</v>
      </c>
      <c r="Q57" s="190">
        <f t="shared" si="17"/>
        <v>0.99929417965109868</v>
      </c>
      <c r="R57" s="190">
        <f t="shared" si="17"/>
        <v>0.99999965762790133</v>
      </c>
      <c r="S57" s="190">
        <f t="shared" si="17"/>
        <v>0.99999998332956863</v>
      </c>
      <c r="T57" s="190">
        <f t="shared" si="17"/>
        <v>0.9999992467104396</v>
      </c>
      <c r="U57" s="230">
        <f t="shared" si="17"/>
        <v>0.99999981042947295</v>
      </c>
      <c r="V57" s="230">
        <f t="shared" si="19"/>
        <v>0.99999981042947339</v>
      </c>
      <c r="W57" s="235">
        <f t="shared" si="19"/>
        <v>0.99999998332956863</v>
      </c>
    </row>
    <row r="58" spans="2:23">
      <c r="B58" s="218">
        <v>370</v>
      </c>
      <c r="C58" s="220" t="s">
        <v>16</v>
      </c>
      <c r="D58" s="224">
        <f t="shared" si="18"/>
        <v>0.99999999413007012</v>
      </c>
      <c r="E58" s="190">
        <f t="shared" si="18"/>
        <v>0.99999999413007012</v>
      </c>
      <c r="F58" s="190">
        <f t="shared" si="17"/>
        <v>0.99999999413007012</v>
      </c>
      <c r="G58" s="190">
        <f t="shared" si="17"/>
        <v>0.99999999413007012</v>
      </c>
      <c r="H58" s="190">
        <f t="shared" si="17"/>
        <v>0.99999999413007012</v>
      </c>
      <c r="I58" s="190">
        <f t="shared" si="17"/>
        <v>0.99999999413007024</v>
      </c>
      <c r="J58" s="190">
        <f t="shared" si="17"/>
        <v>0.99999999413007024</v>
      </c>
      <c r="K58" s="190">
        <f t="shared" si="17"/>
        <v>0.99999999413007024</v>
      </c>
      <c r="L58" s="190">
        <f t="shared" si="17"/>
        <v>0.9999996628047787</v>
      </c>
      <c r="M58" s="190">
        <f t="shared" si="17"/>
        <v>0.9999996628047787</v>
      </c>
      <c r="N58" s="190">
        <f t="shared" si="17"/>
        <v>0.99999994326704467</v>
      </c>
      <c r="O58" s="190">
        <f t="shared" si="17"/>
        <v>0.999769492726857</v>
      </c>
      <c r="P58" s="190">
        <f t="shared" si="17"/>
        <v>0.99984047130577869</v>
      </c>
      <c r="Q58" s="190">
        <f t="shared" si="17"/>
        <v>0.99951982228033498</v>
      </c>
      <c r="R58" s="190">
        <f t="shared" si="17"/>
        <v>0.99999985355389565</v>
      </c>
      <c r="S58" s="190">
        <f t="shared" si="17"/>
        <v>0.99999999413007024</v>
      </c>
      <c r="T58" s="190">
        <f t="shared" si="17"/>
        <v>0.99999966648049254</v>
      </c>
      <c r="U58" s="230">
        <f t="shared" si="17"/>
        <v>0.9999999254120111</v>
      </c>
      <c r="V58" s="230">
        <f t="shared" si="17"/>
        <v>0.99999992541201121</v>
      </c>
      <c r="W58" s="235">
        <f t="shared" si="19"/>
        <v>0.99999999413007024</v>
      </c>
    </row>
    <row r="59" spans="2:23">
      <c r="B59" s="218">
        <v>380</v>
      </c>
      <c r="C59" s="220" t="s">
        <v>16</v>
      </c>
      <c r="D59" s="224">
        <f t="shared" si="18"/>
        <v>0.99999999795131889</v>
      </c>
      <c r="E59" s="190">
        <f t="shared" si="18"/>
        <v>0.99999999795131878</v>
      </c>
      <c r="F59" s="190">
        <f t="shared" si="17"/>
        <v>0.99999999795131866</v>
      </c>
      <c r="G59" s="190">
        <f t="shared" si="17"/>
        <v>0.99999999795131866</v>
      </c>
      <c r="H59" s="190">
        <f t="shared" si="17"/>
        <v>0.99999999795131866</v>
      </c>
      <c r="I59" s="190">
        <f t="shared" si="17"/>
        <v>0.99999999795131878</v>
      </c>
      <c r="J59" s="190">
        <f t="shared" si="17"/>
        <v>0.99999999795131878</v>
      </c>
      <c r="K59" s="190">
        <f t="shared" si="17"/>
        <v>0.99999999795131878</v>
      </c>
      <c r="L59" s="190">
        <f t="shared" si="17"/>
        <v>0.99999984930515762</v>
      </c>
      <c r="M59" s="190">
        <f t="shared" si="17"/>
        <v>0.99999984930515762</v>
      </c>
      <c r="N59" s="190">
        <f t="shared" si="17"/>
        <v>0.99999997725382961</v>
      </c>
      <c r="O59" s="190">
        <f t="shared" si="17"/>
        <v>0.99984992851106402</v>
      </c>
      <c r="P59" s="190">
        <f t="shared" si="17"/>
        <v>0.99989758511375415</v>
      </c>
      <c r="Q59" s="190">
        <f t="shared" si="17"/>
        <v>0.99967422185762789</v>
      </c>
      <c r="R59" s="190">
        <f t="shared" si="17"/>
        <v>0.99999993779053187</v>
      </c>
      <c r="S59" s="190">
        <f t="shared" si="17"/>
        <v>0.99999999795131878</v>
      </c>
      <c r="T59" s="190">
        <f t="shared" si="17"/>
        <v>0.99999985335034003</v>
      </c>
      <c r="U59" s="230">
        <f t="shared" si="17"/>
        <v>0.99999997090875437</v>
      </c>
      <c r="V59" s="230">
        <f t="shared" si="17"/>
        <v>0.99999997090875448</v>
      </c>
      <c r="W59" s="235">
        <f t="shared" si="19"/>
        <v>0.99999999795131878</v>
      </c>
    </row>
    <row r="60" spans="2:23">
      <c r="B60" s="218">
        <v>390</v>
      </c>
      <c r="C60" s="220" t="s">
        <v>16</v>
      </c>
      <c r="D60" s="224">
        <f t="shared" si="18"/>
        <v>0.99999999929081151</v>
      </c>
      <c r="E60" s="190">
        <f t="shared" si="18"/>
        <v>0.99999999929081151</v>
      </c>
      <c r="F60" s="190">
        <f t="shared" si="18"/>
        <v>0.9999999992908114</v>
      </c>
      <c r="G60" s="190">
        <f t="shared" si="18"/>
        <v>0.9999999992908114</v>
      </c>
      <c r="H60" s="190">
        <f t="shared" si="18"/>
        <v>0.9999999992908114</v>
      </c>
      <c r="I60" s="190">
        <f t="shared" si="18"/>
        <v>0.99999999929081151</v>
      </c>
      <c r="J60" s="190">
        <f t="shared" si="18"/>
        <v>0.99999999929081151</v>
      </c>
      <c r="K60" s="190">
        <f t="shared" si="18"/>
        <v>0.99999999929081151</v>
      </c>
      <c r="L60" s="190">
        <f t="shared" si="18"/>
        <v>0.99999993305142754</v>
      </c>
      <c r="M60" s="190">
        <f t="shared" si="18"/>
        <v>0.99999993305142754</v>
      </c>
      <c r="N60" s="190">
        <f t="shared" si="18"/>
        <v>0.99999999094313552</v>
      </c>
      <c r="O60" s="190">
        <f t="shared" si="18"/>
        <v>0.99990257465825438</v>
      </c>
      <c r="P60" s="190">
        <f t="shared" si="18"/>
        <v>0.99993443739474619</v>
      </c>
      <c r="Q60" s="190">
        <f t="shared" si="18"/>
        <v>0.99977953317620849</v>
      </c>
      <c r="R60" s="190">
        <f t="shared" si="18"/>
        <v>0.9999999737420574</v>
      </c>
      <c r="S60" s="190">
        <f t="shared" si="18"/>
        <v>0.99999999929081151</v>
      </c>
      <c r="T60" s="190">
        <f t="shared" si="17"/>
        <v>0.99999993592816361</v>
      </c>
      <c r="U60" s="230">
        <f t="shared" si="19"/>
        <v>0.99999998874521723</v>
      </c>
      <c r="V60" s="230">
        <f t="shared" si="19"/>
        <v>0.99999998874521767</v>
      </c>
      <c r="W60" s="235">
        <f t="shared" si="19"/>
        <v>0.99999999929081151</v>
      </c>
    </row>
    <row r="61" spans="2:23">
      <c r="B61" s="218">
        <v>400</v>
      </c>
      <c r="C61" s="220" t="s">
        <v>16</v>
      </c>
      <c r="D61" s="224">
        <f t="shared" si="18"/>
        <v>0.99999999975635512</v>
      </c>
      <c r="E61" s="190">
        <f t="shared" si="18"/>
        <v>0.99999999975635501</v>
      </c>
      <c r="F61" s="190">
        <f t="shared" si="18"/>
        <v>0.99999999975635501</v>
      </c>
      <c r="G61" s="190">
        <f t="shared" si="18"/>
        <v>0.99999999975635501</v>
      </c>
      <c r="H61" s="190">
        <f t="shared" si="18"/>
        <v>0.99999999975635501</v>
      </c>
      <c r="I61" s="190">
        <f t="shared" si="18"/>
        <v>0.99999999975635512</v>
      </c>
      <c r="J61" s="190">
        <f t="shared" si="18"/>
        <v>0.99999999975635512</v>
      </c>
      <c r="K61" s="190">
        <f t="shared" si="18"/>
        <v>0.99999999975635512</v>
      </c>
      <c r="L61" s="190">
        <f t="shared" si="18"/>
        <v>0.99999997041988142</v>
      </c>
      <c r="M61" s="190">
        <f t="shared" si="18"/>
        <v>0.99999997041988142</v>
      </c>
      <c r="N61" s="190">
        <f t="shared" si="18"/>
        <v>0.99999999641684478</v>
      </c>
      <c r="O61" s="190">
        <f t="shared" si="18"/>
        <v>0.99993691922703687</v>
      </c>
      <c r="P61" s="190">
        <f t="shared" si="18"/>
        <v>0.99995813906358766</v>
      </c>
      <c r="Q61" s="190">
        <f t="shared" si="18"/>
        <v>0.99985115072060604</v>
      </c>
      <c r="R61" s="190">
        <f t="shared" si="18"/>
        <v>0.99999998898219777</v>
      </c>
      <c r="S61" s="190">
        <f t="shared" si="18"/>
        <v>0.99999999975635512</v>
      </c>
      <c r="T61" s="190">
        <f t="shared" si="17"/>
        <v>0.99999997217189363</v>
      </c>
      <c r="U61" s="230">
        <f t="shared" si="17"/>
        <v>0.99999999567832754</v>
      </c>
      <c r="V61" s="230">
        <f t="shared" si="19"/>
        <v>0.99999999567832765</v>
      </c>
      <c r="W61" s="235">
        <f t="shared" si="19"/>
        <v>0.99999999975635512</v>
      </c>
    </row>
    <row r="62" spans="2:23">
      <c r="B62" s="218">
        <v>410</v>
      </c>
      <c r="C62" s="220" t="s">
        <v>16</v>
      </c>
      <c r="D62" s="224">
        <f t="shared" si="18"/>
        <v>0.99999999991688138</v>
      </c>
      <c r="E62" s="190">
        <f t="shared" si="18"/>
        <v>0.99999999991688127</v>
      </c>
      <c r="F62" s="190">
        <f t="shared" si="17"/>
        <v>0.99999999991688127</v>
      </c>
      <c r="G62" s="190">
        <f t="shared" si="17"/>
        <v>0.99999999991688127</v>
      </c>
      <c r="H62" s="190">
        <f t="shared" si="17"/>
        <v>0.99999999991688127</v>
      </c>
      <c r="I62" s="190">
        <f t="shared" si="17"/>
        <v>0.99999999991688138</v>
      </c>
      <c r="J62" s="190">
        <f t="shared" si="17"/>
        <v>0.99999999991688138</v>
      </c>
      <c r="K62" s="190">
        <f t="shared" si="17"/>
        <v>0.99999999991688138</v>
      </c>
      <c r="L62" s="190">
        <f t="shared" si="17"/>
        <v>0.99999998699692727</v>
      </c>
      <c r="M62" s="190">
        <f t="shared" si="17"/>
        <v>0.99999998699692727</v>
      </c>
      <c r="N62" s="190">
        <f t="shared" si="17"/>
        <v>0.99999999859080158</v>
      </c>
      <c r="O62" s="190">
        <f t="shared" si="17"/>
        <v>0.99995925670809527</v>
      </c>
      <c r="P62" s="190">
        <f t="shared" si="17"/>
        <v>0.99997333733182925</v>
      </c>
      <c r="Q62" s="190">
        <f t="shared" si="17"/>
        <v>0.99989972197633392</v>
      </c>
      <c r="R62" s="190">
        <f t="shared" si="17"/>
        <v>0.99999999540225815</v>
      </c>
      <c r="S62" s="190">
        <f t="shared" si="17"/>
        <v>0.99999999991688138</v>
      </c>
      <c r="T62" s="190">
        <f t="shared" si="17"/>
        <v>0.99999998797969736</v>
      </c>
      <c r="U62" s="230">
        <f t="shared" si="17"/>
        <v>0.99999999835206244</v>
      </c>
      <c r="V62" s="230">
        <f t="shared" si="19"/>
        <v>0.99999999835206255</v>
      </c>
      <c r="W62" s="235">
        <f t="shared" si="19"/>
        <v>0.99999999991688138</v>
      </c>
    </row>
    <row r="63" spans="2:23">
      <c r="B63" s="218">
        <v>420</v>
      </c>
      <c r="C63" s="220" t="s">
        <v>16</v>
      </c>
      <c r="D63" s="224">
        <f t="shared" si="18"/>
        <v>0.9999999999718292</v>
      </c>
      <c r="E63" s="190">
        <f t="shared" si="18"/>
        <v>0.99999999997182909</v>
      </c>
      <c r="F63" s="190">
        <f t="shared" si="17"/>
        <v>0.99999999997182909</v>
      </c>
      <c r="G63" s="190">
        <f t="shared" si="17"/>
        <v>0.99999999997182909</v>
      </c>
      <c r="H63" s="190">
        <f t="shared" si="17"/>
        <v>0.99999999997182909</v>
      </c>
      <c r="I63" s="190">
        <f t="shared" si="17"/>
        <v>0.99999999997182909</v>
      </c>
      <c r="J63" s="190">
        <f t="shared" si="17"/>
        <v>0.99999999997182909</v>
      </c>
      <c r="K63" s="190">
        <f t="shared" si="17"/>
        <v>0.99999999997182909</v>
      </c>
      <c r="L63" s="190">
        <f t="shared" si="17"/>
        <v>0.9999999943110045</v>
      </c>
      <c r="M63" s="190">
        <f t="shared" si="17"/>
        <v>0.9999999943110045</v>
      </c>
      <c r="N63" s="190">
        <f t="shared" si="17"/>
        <v>0.99999999944883766</v>
      </c>
      <c r="O63" s="190">
        <f t="shared" si="17"/>
        <v>0.99997374424912844</v>
      </c>
      <c r="P63" s="190">
        <f t="shared" si="17"/>
        <v>0.99998305603638649</v>
      </c>
      <c r="Q63" s="190">
        <f t="shared" si="17"/>
        <v>0.99993258027378118</v>
      </c>
      <c r="R63" s="190">
        <f t="shared" si="17"/>
        <v>0.99999999809112416</v>
      </c>
      <c r="S63" s="190">
        <f t="shared" si="17"/>
        <v>0.99999999997182909</v>
      </c>
      <c r="T63" s="190">
        <f t="shared" si="17"/>
        <v>0.99999999483428681</v>
      </c>
      <c r="U63" s="230">
        <f t="shared" si="17"/>
        <v>0.99999999937566664</v>
      </c>
      <c r="V63" s="230">
        <f t="shared" si="19"/>
        <v>0.99999999937566675</v>
      </c>
      <c r="W63" s="235">
        <f t="shared" si="19"/>
        <v>0.99999999997182909</v>
      </c>
    </row>
    <row r="64" spans="2:23">
      <c r="B64" s="218">
        <v>430</v>
      </c>
      <c r="C64" s="220" t="s">
        <v>16</v>
      </c>
      <c r="D64" s="224">
        <f t="shared" si="18"/>
        <v>0.99999999999051004</v>
      </c>
      <c r="E64" s="190">
        <f t="shared" si="18"/>
        <v>0.99999999999051004</v>
      </c>
      <c r="F64" s="190">
        <f t="shared" si="17"/>
        <v>0.99999999999050992</v>
      </c>
      <c r="G64" s="190">
        <f t="shared" si="17"/>
        <v>0.99999999999050992</v>
      </c>
      <c r="H64" s="190">
        <f t="shared" si="17"/>
        <v>0.99999999999050992</v>
      </c>
      <c r="I64" s="190">
        <f t="shared" si="17"/>
        <v>0.99999999999051004</v>
      </c>
      <c r="J64" s="190">
        <f t="shared" si="17"/>
        <v>0.99999999999051004</v>
      </c>
      <c r="K64" s="190">
        <f t="shared" si="17"/>
        <v>0.99999999999051004</v>
      </c>
      <c r="L64" s="190">
        <f t="shared" si="17"/>
        <v>0.9999999975219469</v>
      </c>
      <c r="M64" s="190">
        <f t="shared" si="17"/>
        <v>0.9999999975219469</v>
      </c>
      <c r="N64" s="190">
        <f t="shared" si="17"/>
        <v>0.99999999978553666</v>
      </c>
      <c r="O64" s="190">
        <f t="shared" si="17"/>
        <v>0.99998311618977431</v>
      </c>
      <c r="P64" s="190">
        <f t="shared" si="17"/>
        <v>0.999989254880298</v>
      </c>
      <c r="Q64" s="190">
        <f t="shared" si="17"/>
        <v>0.9999547570252989</v>
      </c>
      <c r="R64" s="190">
        <f t="shared" si="17"/>
        <v>0.99999999921123561</v>
      </c>
      <c r="S64" s="190">
        <f t="shared" si="17"/>
        <v>0.99999999999051004</v>
      </c>
      <c r="T64" s="190">
        <f t="shared" si="17"/>
        <v>0.9999999977905657</v>
      </c>
      <c r="U64" s="230">
        <f t="shared" si="17"/>
        <v>0.99999999976488918</v>
      </c>
      <c r="V64" s="230">
        <f t="shared" si="19"/>
        <v>0.9999999997648894</v>
      </c>
      <c r="W64" s="235">
        <f t="shared" si="19"/>
        <v>0.99999999999051004</v>
      </c>
    </row>
    <row r="65" spans="2:23">
      <c r="B65" s="218">
        <v>440</v>
      </c>
      <c r="C65" s="220" t="s">
        <v>16</v>
      </c>
      <c r="D65" s="224">
        <f t="shared" si="18"/>
        <v>0.99999999999682121</v>
      </c>
      <c r="E65" s="190">
        <f t="shared" si="18"/>
        <v>0.99999999999682121</v>
      </c>
      <c r="F65" s="190">
        <f t="shared" si="17"/>
        <v>0.9999999999968211</v>
      </c>
      <c r="G65" s="190">
        <f t="shared" si="17"/>
        <v>0.9999999999968211</v>
      </c>
      <c r="H65" s="190">
        <f t="shared" si="17"/>
        <v>0.9999999999968211</v>
      </c>
      <c r="I65" s="190">
        <f t="shared" si="17"/>
        <v>0.99999999999682121</v>
      </c>
      <c r="J65" s="190">
        <f t="shared" si="17"/>
        <v>0.99999999999682121</v>
      </c>
      <c r="K65" s="190">
        <f t="shared" si="17"/>
        <v>0.99999999999682121</v>
      </c>
      <c r="L65" s="190">
        <f t="shared" si="17"/>
        <v>0.99999999892502001</v>
      </c>
      <c r="M65" s="190">
        <f t="shared" si="17"/>
        <v>0.99999999892502001</v>
      </c>
      <c r="N65" s="190">
        <f t="shared" si="17"/>
        <v>0.9999999999169491</v>
      </c>
      <c r="O65" s="190">
        <f t="shared" si="17"/>
        <v>0.99998916430785578</v>
      </c>
      <c r="P65" s="190">
        <f t="shared" si="17"/>
        <v>0.99999319928633479</v>
      </c>
      <c r="Q65" s="190">
        <f t="shared" si="17"/>
        <v>0.99996969224936527</v>
      </c>
      <c r="R65" s="190">
        <f t="shared" si="17"/>
        <v>0.99999999967551634</v>
      </c>
      <c r="S65" s="190">
        <f t="shared" si="17"/>
        <v>0.99999999999682121</v>
      </c>
      <c r="T65" s="190">
        <f t="shared" si="17"/>
        <v>0.99999999905917891</v>
      </c>
      <c r="U65" s="230">
        <f t="shared" si="17"/>
        <v>0.99999999991195876</v>
      </c>
      <c r="V65" s="230">
        <f t="shared" si="19"/>
        <v>0.99999999991195887</v>
      </c>
      <c r="W65" s="235">
        <f t="shared" si="19"/>
        <v>0.99999999999682121</v>
      </c>
    </row>
    <row r="66" spans="2:23">
      <c r="B66" s="218">
        <v>450</v>
      </c>
      <c r="C66" s="220" t="s">
        <v>16</v>
      </c>
      <c r="D66" s="224">
        <f t="shared" si="18"/>
        <v>0.99999999999894096</v>
      </c>
      <c r="E66" s="190">
        <f t="shared" si="18"/>
        <v>0.99999999999894085</v>
      </c>
      <c r="F66" s="190">
        <f t="shared" si="17"/>
        <v>0.99999999999894085</v>
      </c>
      <c r="G66" s="190">
        <f t="shared" si="17"/>
        <v>0.99999999999894085</v>
      </c>
      <c r="H66" s="190">
        <f t="shared" si="17"/>
        <v>0.99999999999894085</v>
      </c>
      <c r="I66" s="190">
        <f t="shared" si="17"/>
        <v>0.99999999999894096</v>
      </c>
      <c r="J66" s="190">
        <f t="shared" si="17"/>
        <v>0.99999999999894096</v>
      </c>
      <c r="K66" s="190">
        <f t="shared" si="17"/>
        <v>0.99999999999894096</v>
      </c>
      <c r="L66" s="190">
        <f t="shared" si="17"/>
        <v>0.99999999953546004</v>
      </c>
      <c r="M66" s="190">
        <f t="shared" si="17"/>
        <v>0.99999999953546004</v>
      </c>
      <c r="N66" s="190">
        <f t="shared" si="17"/>
        <v>0.99999999996798228</v>
      </c>
      <c r="O66" s="190">
        <f t="shared" si="17"/>
        <v>0.99999305871055633</v>
      </c>
      <c r="P66" s="190">
        <f t="shared" si="17"/>
        <v>0.9999957036317334</v>
      </c>
      <c r="Q66" s="190">
        <f t="shared" si="17"/>
        <v>0.99997973039277843</v>
      </c>
      <c r="R66" s="190">
        <f t="shared" si="17"/>
        <v>0.99999999986706434</v>
      </c>
      <c r="S66" s="190">
        <f t="shared" si="17"/>
        <v>0.99999999999894096</v>
      </c>
      <c r="T66" s="190">
        <f t="shared" si="17"/>
        <v>0.99999999960103458</v>
      </c>
      <c r="U66" s="230">
        <f t="shared" si="17"/>
        <v>0.99999999996720434</v>
      </c>
      <c r="V66" s="230">
        <f t="shared" si="19"/>
        <v>0.99999999996720446</v>
      </c>
      <c r="W66" s="235">
        <f t="shared" si="19"/>
        <v>0.99999999999894096</v>
      </c>
    </row>
    <row r="67" spans="2:23">
      <c r="B67" s="218">
        <v>460</v>
      </c>
      <c r="C67" s="220" t="s">
        <v>16</v>
      </c>
      <c r="D67" s="224">
        <f t="shared" si="18"/>
        <v>0.99999999999964884</v>
      </c>
      <c r="E67" s="190">
        <f t="shared" si="18"/>
        <v>0.99999999999964884</v>
      </c>
      <c r="F67" s="190">
        <f t="shared" si="17"/>
        <v>0.99999999999964873</v>
      </c>
      <c r="G67" s="190">
        <f t="shared" si="17"/>
        <v>0.99999999999964873</v>
      </c>
      <c r="H67" s="190">
        <f t="shared" si="17"/>
        <v>0.99999999999964873</v>
      </c>
      <c r="I67" s="190">
        <f t="shared" si="17"/>
        <v>0.99999999999964884</v>
      </c>
      <c r="J67" s="190">
        <f t="shared" si="17"/>
        <v>0.99999999999964884</v>
      </c>
      <c r="K67" s="190">
        <f t="shared" si="17"/>
        <v>0.99999999999964884</v>
      </c>
      <c r="L67" s="190">
        <f t="shared" si="17"/>
        <v>0.99999999979997378</v>
      </c>
      <c r="M67" s="190">
        <f t="shared" si="17"/>
        <v>0.99999999979997378</v>
      </c>
      <c r="N67" s="190">
        <f t="shared" si="17"/>
        <v>0.99999999998770805</v>
      </c>
      <c r="O67" s="190">
        <f t="shared" si="17"/>
        <v>0.9999955611213931</v>
      </c>
      <c r="P67" s="190">
        <f t="shared" si="17"/>
        <v>0.99999729040556862</v>
      </c>
      <c r="Q67" s="190">
        <f t="shared" si="17"/>
        <v>0.99998646455739149</v>
      </c>
      <c r="R67" s="190">
        <f t="shared" si="17"/>
        <v>0.99999999994574873</v>
      </c>
      <c r="S67" s="190">
        <f t="shared" si="17"/>
        <v>0.99999999999964884</v>
      </c>
      <c r="T67" s="190">
        <f t="shared" si="17"/>
        <v>0.99999999983146803</v>
      </c>
      <c r="U67" s="230">
        <f t="shared" si="17"/>
        <v>0.99999999998784328</v>
      </c>
      <c r="V67" s="230">
        <f t="shared" si="19"/>
        <v>0.9999999999878435</v>
      </c>
      <c r="W67" s="235">
        <f t="shared" si="19"/>
        <v>0.99999999999964884</v>
      </c>
    </row>
    <row r="68" spans="2:23">
      <c r="B68" s="218">
        <v>470</v>
      </c>
      <c r="C68" s="220" t="s">
        <v>16</v>
      </c>
      <c r="D68" s="224">
        <f t="shared" si="18"/>
        <v>0.9999999999998842</v>
      </c>
      <c r="E68" s="190">
        <f t="shared" si="18"/>
        <v>0.99999999999988409</v>
      </c>
      <c r="F68" s="190">
        <f t="shared" si="18"/>
        <v>0.99999999999988409</v>
      </c>
      <c r="G68" s="190">
        <f t="shared" si="18"/>
        <v>0.99999999999988409</v>
      </c>
      <c r="H68" s="190">
        <f t="shared" si="18"/>
        <v>0.99999999999988409</v>
      </c>
      <c r="I68" s="190">
        <f t="shared" si="18"/>
        <v>0.9999999999998842</v>
      </c>
      <c r="J68" s="190">
        <f t="shared" si="18"/>
        <v>0.9999999999998842</v>
      </c>
      <c r="K68" s="190">
        <f t="shared" si="18"/>
        <v>0.9999999999998842</v>
      </c>
      <c r="L68" s="190">
        <f t="shared" si="18"/>
        <v>0.99999999991416</v>
      </c>
      <c r="M68" s="190">
        <f t="shared" si="18"/>
        <v>0.99999999991416</v>
      </c>
      <c r="N68" s="190">
        <f t="shared" si="18"/>
        <v>0.99999999999529965</v>
      </c>
      <c r="O68" s="190">
        <f t="shared" si="18"/>
        <v>0.99999716597293409</v>
      </c>
      <c r="P68" s="190">
        <f t="shared" si="18"/>
        <v>0.99999829387613115</v>
      </c>
      <c r="Q68" s="190">
        <f t="shared" si="18"/>
        <v>0.99999097436667339</v>
      </c>
      <c r="R68" s="190">
        <f t="shared" si="18"/>
        <v>0.99999999997794009</v>
      </c>
      <c r="S68" s="190">
        <f t="shared" si="18"/>
        <v>0.9999999999998842</v>
      </c>
      <c r="T68" s="190">
        <f t="shared" ref="T68:AI83" si="20">IF((T$2-(SQRT((T$9/T$15)^2+4*T$16*T$14))*$B68) &lt; 0, 0.5*EXP(((T$9/T$15)*T$2)/(2*T$14))*(EXP(-(T$2*(SQRT((T$9/T$15)^2+4*T$16*T$14)))/(2*T$14))*(2-ERFC(-(T$2-(SQRT((T$9/T$15)^2+4*T$16*T$14))*$B68)/(2*SQRT(T$14*$B68))))),0.5*EXP(((T$9/T$15)*T$2)/(2*T$14))*(EXP(-(T$2*(SQRT((T$9/T$15)^2+4*T$16*T$14)))/(2*T$14))*ERFC((T$2-(SQRT((T$9/T$15)^2+4*T$16*T$14))*$B68)/(2*SQRT(T$14*$B68)))))</f>
        <v>0.99999999992906585</v>
      </c>
      <c r="U68" s="230">
        <f t="shared" si="20"/>
        <v>0.99999999999551448</v>
      </c>
      <c r="V68" s="230">
        <f t="shared" si="19"/>
        <v>0.99999999999551459</v>
      </c>
      <c r="W68" s="235">
        <f t="shared" si="19"/>
        <v>0.9999999999998842</v>
      </c>
    </row>
    <row r="69" spans="2:23">
      <c r="B69" s="218">
        <v>480</v>
      </c>
      <c r="C69" s="220" t="s">
        <v>16</v>
      </c>
      <c r="D69" s="224">
        <f t="shared" si="18"/>
        <v>0.99999999999996203</v>
      </c>
      <c r="E69" s="190">
        <f t="shared" si="18"/>
        <v>0.99999999999996192</v>
      </c>
      <c r="F69" s="190">
        <f t="shared" si="18"/>
        <v>0.99999999999996192</v>
      </c>
      <c r="G69" s="190">
        <f t="shared" si="18"/>
        <v>0.99999999999996192</v>
      </c>
      <c r="H69" s="190">
        <f t="shared" si="18"/>
        <v>0.99999999999996192</v>
      </c>
      <c r="I69" s="190">
        <f t="shared" si="18"/>
        <v>0.99999999999996203</v>
      </c>
      <c r="J69" s="190">
        <f t="shared" si="18"/>
        <v>0.99999999999996203</v>
      </c>
      <c r="K69" s="190">
        <f t="shared" si="18"/>
        <v>0.99999999999996203</v>
      </c>
      <c r="L69" s="190">
        <f t="shared" si="18"/>
        <v>0.99999999996327815</v>
      </c>
      <c r="M69" s="190">
        <f t="shared" si="18"/>
        <v>0.99999999996327815</v>
      </c>
      <c r="N69" s="190">
        <f t="shared" si="18"/>
        <v>0.99999999999820921</v>
      </c>
      <c r="O69" s="190">
        <f t="shared" si="18"/>
        <v>0.9999981933399873</v>
      </c>
      <c r="P69" s="190">
        <f t="shared" si="18"/>
        <v>0.99999892733495588</v>
      </c>
      <c r="Q69" s="190">
        <f t="shared" si="18"/>
        <v>0.99999398964465669</v>
      </c>
      <c r="R69" s="190">
        <f t="shared" si="18"/>
        <v>0.99999999999106026</v>
      </c>
      <c r="S69" s="190">
        <f t="shared" si="18"/>
        <v>0.99999999999996203</v>
      </c>
      <c r="T69" s="190">
        <f t="shared" si="20"/>
        <v>0.99999999997024547</v>
      </c>
      <c r="U69" s="230">
        <f t="shared" si="20"/>
        <v>0.99999999999835187</v>
      </c>
      <c r="V69" s="230">
        <f t="shared" si="19"/>
        <v>0.9999999999983521</v>
      </c>
      <c r="W69" s="235">
        <f t="shared" si="19"/>
        <v>0.99999999999996203</v>
      </c>
    </row>
    <row r="70" spans="2:23">
      <c r="B70" s="218">
        <v>490</v>
      </c>
      <c r="C70" s="220" t="s">
        <v>16</v>
      </c>
      <c r="D70" s="224">
        <f t="shared" si="18"/>
        <v>0.99999999999998757</v>
      </c>
      <c r="E70" s="190">
        <f t="shared" si="18"/>
        <v>0.99999999999998745</v>
      </c>
      <c r="F70" s="190">
        <f t="shared" si="18"/>
        <v>0.99999999999998745</v>
      </c>
      <c r="G70" s="190">
        <f t="shared" si="18"/>
        <v>0.99999999999998745</v>
      </c>
      <c r="H70" s="190">
        <f t="shared" si="18"/>
        <v>0.99999999999998745</v>
      </c>
      <c r="I70" s="190">
        <f t="shared" si="18"/>
        <v>0.99999999999998757</v>
      </c>
      <c r="J70" s="190">
        <f t="shared" si="18"/>
        <v>0.99999999999998757</v>
      </c>
      <c r="K70" s="190">
        <f t="shared" si="18"/>
        <v>0.99999999999998757</v>
      </c>
      <c r="L70" s="190">
        <f t="shared" si="18"/>
        <v>0.99999999998433697</v>
      </c>
      <c r="M70" s="190">
        <f t="shared" si="18"/>
        <v>0.99999999998433697</v>
      </c>
      <c r="N70" s="190">
        <f t="shared" si="18"/>
        <v>0.9999999999993201</v>
      </c>
      <c r="O70" s="190">
        <f t="shared" si="18"/>
        <v>0.99999884991171573</v>
      </c>
      <c r="P70" s="190">
        <f t="shared" si="18"/>
        <v>0.99999932655007473</v>
      </c>
      <c r="Q70" s="190">
        <f t="shared" si="18"/>
        <v>0.99999600261591792</v>
      </c>
      <c r="R70" s="190">
        <f t="shared" si="18"/>
        <v>0.99999999999638867</v>
      </c>
      <c r="S70" s="190">
        <f t="shared" si="18"/>
        <v>0.99999999999998757</v>
      </c>
      <c r="T70" s="190">
        <f t="shared" si="20"/>
        <v>0.99999999998755884</v>
      </c>
      <c r="U70" s="230">
        <f t="shared" si="20"/>
        <v>0.99999999999939704</v>
      </c>
      <c r="V70" s="230">
        <f t="shared" si="20"/>
        <v>0.99999999999939715</v>
      </c>
      <c r="W70" s="235">
        <f t="shared" si="20"/>
        <v>0.99999999999998757</v>
      </c>
    </row>
    <row r="71" spans="2:23">
      <c r="B71" s="218">
        <v>500</v>
      </c>
      <c r="C71" s="220" t="s">
        <v>16</v>
      </c>
      <c r="D71" s="224">
        <f t="shared" si="18"/>
        <v>0.999999999999996</v>
      </c>
      <c r="E71" s="190">
        <f t="shared" si="18"/>
        <v>0.999999999999996</v>
      </c>
      <c r="F71" s="190">
        <f t="shared" si="18"/>
        <v>0.99999999999999589</v>
      </c>
      <c r="G71" s="190">
        <f t="shared" si="18"/>
        <v>0.99999999999999589</v>
      </c>
      <c r="H71" s="190">
        <f t="shared" si="18"/>
        <v>0.99999999999999589</v>
      </c>
      <c r="I71" s="190">
        <f t="shared" si="18"/>
        <v>0.999999999999996</v>
      </c>
      <c r="J71" s="190">
        <f t="shared" si="18"/>
        <v>0.999999999999996</v>
      </c>
      <c r="K71" s="190">
        <f t="shared" si="18"/>
        <v>0.999999999999996</v>
      </c>
      <c r="L71" s="190">
        <f t="shared" si="18"/>
        <v>0.99999999999333777</v>
      </c>
      <c r="M71" s="190">
        <f t="shared" si="18"/>
        <v>0.99999999999333777</v>
      </c>
      <c r="N71" s="190">
        <f t="shared" si="18"/>
        <v>0.99999999999974276</v>
      </c>
      <c r="O71" s="190">
        <f t="shared" si="18"/>
        <v>0.99999926885142698</v>
      </c>
      <c r="P71" s="190">
        <f t="shared" si="18"/>
        <v>0.99999957774843296</v>
      </c>
      <c r="Q71" s="190">
        <f t="shared" si="18"/>
        <v>0.99999734455026057</v>
      </c>
      <c r="R71" s="190">
        <f t="shared" si="18"/>
        <v>0.9999999999985455</v>
      </c>
      <c r="S71" s="190">
        <f t="shared" si="18"/>
        <v>0.999999999999996</v>
      </c>
      <c r="T71" s="190">
        <f t="shared" si="20"/>
        <v>0.99999999999481359</v>
      </c>
      <c r="U71" s="230">
        <f t="shared" si="20"/>
        <v>0.99999999999978006</v>
      </c>
      <c r="V71" s="230">
        <f t="shared" si="20"/>
        <v>0.99999999999978029</v>
      </c>
      <c r="W71" s="235">
        <f t="shared" si="20"/>
        <v>0.999999999999996</v>
      </c>
    </row>
    <row r="72" spans="2:23">
      <c r="B72" s="218">
        <v>510</v>
      </c>
      <c r="C72" s="220" t="s">
        <v>16</v>
      </c>
      <c r="D72" s="224">
        <f t="shared" si="18"/>
        <v>0.99999999999999867</v>
      </c>
      <c r="E72" s="190">
        <f t="shared" si="18"/>
        <v>0.99999999999999867</v>
      </c>
      <c r="F72" s="190">
        <f t="shared" si="18"/>
        <v>0.99999999999999856</v>
      </c>
      <c r="G72" s="190">
        <f t="shared" si="18"/>
        <v>0.99999999999999856</v>
      </c>
      <c r="H72" s="190">
        <f t="shared" si="18"/>
        <v>0.99999999999999856</v>
      </c>
      <c r="I72" s="190">
        <f t="shared" si="18"/>
        <v>0.99999999999999867</v>
      </c>
      <c r="J72" s="190">
        <f t="shared" si="18"/>
        <v>0.99999999999999867</v>
      </c>
      <c r="K72" s="190">
        <f t="shared" si="18"/>
        <v>0.99999999999999867</v>
      </c>
      <c r="L72" s="190">
        <f t="shared" si="18"/>
        <v>0.99999999999717371</v>
      </c>
      <c r="M72" s="190">
        <f t="shared" si="18"/>
        <v>0.99999999999717371</v>
      </c>
      <c r="N72" s="190">
        <f t="shared" si="18"/>
        <v>0.99999999999990297</v>
      </c>
      <c r="O72" s="190">
        <f t="shared" si="18"/>
        <v>0.99999953576877376</v>
      </c>
      <c r="P72" s="190">
        <f t="shared" si="18"/>
        <v>0.99999973557877664</v>
      </c>
      <c r="Q72" s="190">
        <f t="shared" si="18"/>
        <v>0.99999823795323994</v>
      </c>
      <c r="R72" s="190">
        <f t="shared" si="18"/>
        <v>0.9999999999994158</v>
      </c>
      <c r="S72" s="190">
        <f t="shared" si="18"/>
        <v>0.99999999999999867</v>
      </c>
      <c r="T72" s="190">
        <f t="shared" si="20"/>
        <v>0.99999999999784384</v>
      </c>
      <c r="U72" s="230">
        <f t="shared" si="20"/>
        <v>0.99999999999992017</v>
      </c>
      <c r="V72" s="230">
        <f t="shared" si="20"/>
        <v>0.99999999999992029</v>
      </c>
      <c r="W72" s="235">
        <f t="shared" si="20"/>
        <v>0.99999999999999867</v>
      </c>
    </row>
    <row r="73" spans="2:23">
      <c r="B73" s="218">
        <v>520</v>
      </c>
      <c r="C73" s="220" t="s">
        <v>16</v>
      </c>
      <c r="D73" s="224">
        <f t="shared" si="18"/>
        <v>0.99999999999999967</v>
      </c>
      <c r="E73" s="190">
        <f t="shared" si="18"/>
        <v>0.99999999999999956</v>
      </c>
      <c r="F73" s="190">
        <f t="shared" si="18"/>
        <v>0.99999999999999956</v>
      </c>
      <c r="G73" s="190">
        <f t="shared" si="18"/>
        <v>0.99999999999999956</v>
      </c>
      <c r="H73" s="190">
        <f t="shared" si="18"/>
        <v>0.99999999999999956</v>
      </c>
      <c r="I73" s="190">
        <f t="shared" si="18"/>
        <v>0.99999999999999967</v>
      </c>
      <c r="J73" s="190">
        <f t="shared" si="18"/>
        <v>0.99999999999999967</v>
      </c>
      <c r="K73" s="190">
        <f t="shared" si="18"/>
        <v>0.99999999999999967</v>
      </c>
      <c r="L73" s="190">
        <f t="shared" si="18"/>
        <v>0.99999999999880385</v>
      </c>
      <c r="M73" s="190">
        <f t="shared" si="18"/>
        <v>0.99999999999880385</v>
      </c>
      <c r="N73" s="190">
        <f t="shared" si="18"/>
        <v>0.99999999999996347</v>
      </c>
      <c r="O73" s="190">
        <f t="shared" si="18"/>
        <v>0.9999997055922436</v>
      </c>
      <c r="P73" s="190">
        <f t="shared" si="18"/>
        <v>0.99999983460890129</v>
      </c>
      <c r="Q73" s="190">
        <f t="shared" si="18"/>
        <v>0.99999883200157258</v>
      </c>
      <c r="R73" s="190">
        <f t="shared" si="18"/>
        <v>0.99999999999976596</v>
      </c>
      <c r="S73" s="190">
        <f t="shared" si="18"/>
        <v>0.99999999999999967</v>
      </c>
      <c r="T73" s="190">
        <f t="shared" si="20"/>
        <v>0.99999999999910605</v>
      </c>
      <c r="U73" s="230">
        <f t="shared" si="20"/>
        <v>0.99999999999997102</v>
      </c>
      <c r="V73" s="230">
        <f t="shared" si="20"/>
        <v>0.99999999999997113</v>
      </c>
      <c r="W73" s="235">
        <f t="shared" si="20"/>
        <v>0.99999999999999967</v>
      </c>
    </row>
    <row r="74" spans="2:23">
      <c r="B74" s="218">
        <v>530</v>
      </c>
      <c r="C74" s="220" t="s">
        <v>16</v>
      </c>
      <c r="D74" s="224">
        <f t="shared" si="18"/>
        <v>0.99999999999999989</v>
      </c>
      <c r="E74" s="190">
        <f t="shared" si="18"/>
        <v>0.99999999999999989</v>
      </c>
      <c r="F74" s="190">
        <f t="shared" si="18"/>
        <v>0.99999999999999978</v>
      </c>
      <c r="G74" s="190">
        <f t="shared" si="18"/>
        <v>0.99999999999999978</v>
      </c>
      <c r="H74" s="190">
        <f t="shared" si="18"/>
        <v>0.99999999999999978</v>
      </c>
      <c r="I74" s="190">
        <f t="shared" si="18"/>
        <v>0.99999999999999989</v>
      </c>
      <c r="J74" s="190">
        <f t="shared" si="18"/>
        <v>0.99999999999999989</v>
      </c>
      <c r="K74" s="190">
        <f t="shared" si="18"/>
        <v>0.99999999999999989</v>
      </c>
      <c r="L74" s="190">
        <f t="shared" si="18"/>
        <v>0.99999999999949529</v>
      </c>
      <c r="M74" s="190">
        <f t="shared" si="18"/>
        <v>0.99999999999949529</v>
      </c>
      <c r="N74" s="190">
        <f t="shared" si="18"/>
        <v>0.99999999999998623</v>
      </c>
      <c r="O74" s="190">
        <f t="shared" si="18"/>
        <v>0.99999981349954825</v>
      </c>
      <c r="P74" s="190">
        <f t="shared" si="18"/>
        <v>0.99999989666484812</v>
      </c>
      <c r="Q74" s="190">
        <f t="shared" si="18"/>
        <v>0.99999922653832629</v>
      </c>
      <c r="R74" s="190">
        <f t="shared" si="18"/>
        <v>0.99999999999990652</v>
      </c>
      <c r="S74" s="190">
        <f t="shared" si="18"/>
        <v>0.99999999999999989</v>
      </c>
      <c r="T74" s="190">
        <f t="shared" si="20"/>
        <v>0.9999999999996303</v>
      </c>
      <c r="U74" s="230">
        <f t="shared" si="20"/>
        <v>0.99999999999998956</v>
      </c>
      <c r="V74" s="230">
        <f t="shared" si="20"/>
        <v>0.99999999999998967</v>
      </c>
      <c r="W74" s="235">
        <f t="shared" si="20"/>
        <v>0.99999999999999989</v>
      </c>
    </row>
    <row r="75" spans="2:23">
      <c r="B75" s="218">
        <v>540</v>
      </c>
      <c r="C75" s="220" t="s">
        <v>16</v>
      </c>
      <c r="D75" s="224">
        <f t="shared" si="18"/>
        <v>1</v>
      </c>
      <c r="E75" s="190">
        <f t="shared" si="18"/>
        <v>1</v>
      </c>
      <c r="F75" s="190">
        <f t="shared" si="18"/>
        <v>0.99999999999999989</v>
      </c>
      <c r="G75" s="190">
        <f t="shared" si="18"/>
        <v>0.99999999999999989</v>
      </c>
      <c r="H75" s="190">
        <f t="shared" si="18"/>
        <v>0.99999999999999989</v>
      </c>
      <c r="I75" s="190">
        <f t="shared" si="18"/>
        <v>1</v>
      </c>
      <c r="J75" s="190">
        <f t="shared" si="18"/>
        <v>1</v>
      </c>
      <c r="K75" s="190">
        <f t="shared" si="18"/>
        <v>1</v>
      </c>
      <c r="L75" s="190">
        <f t="shared" si="18"/>
        <v>0.99999999999978739</v>
      </c>
      <c r="M75" s="190">
        <f t="shared" si="18"/>
        <v>0.99999999999978739</v>
      </c>
      <c r="N75" s="190">
        <f t="shared" si="18"/>
        <v>0.999999999999995</v>
      </c>
      <c r="O75" s="190">
        <f t="shared" si="18"/>
        <v>0.99999988198052692</v>
      </c>
      <c r="P75" s="190">
        <f t="shared" si="18"/>
        <v>0.99999993550421151</v>
      </c>
      <c r="Q75" s="190">
        <f t="shared" si="18"/>
        <v>0.99999948828119112</v>
      </c>
      <c r="R75" s="190">
        <f t="shared" si="18"/>
        <v>0.9999999999999627</v>
      </c>
      <c r="S75" s="190">
        <f t="shared" si="18"/>
        <v>1</v>
      </c>
      <c r="T75" s="190">
        <f t="shared" si="20"/>
        <v>0.99999999999984734</v>
      </c>
      <c r="U75" s="230">
        <f t="shared" si="20"/>
        <v>0.99999999999999611</v>
      </c>
      <c r="V75" s="230">
        <f t="shared" si="20"/>
        <v>0.99999999999999634</v>
      </c>
      <c r="W75" s="235">
        <f t="shared" si="20"/>
        <v>1</v>
      </c>
    </row>
    <row r="76" spans="2:23">
      <c r="B76" s="218">
        <v>550</v>
      </c>
      <c r="C76" s="220" t="s">
        <v>16</v>
      </c>
      <c r="D76" s="224">
        <f t="shared" si="18"/>
        <v>1</v>
      </c>
      <c r="E76" s="190">
        <f t="shared" si="18"/>
        <v>1</v>
      </c>
      <c r="F76" s="190">
        <f t="shared" si="18"/>
        <v>0.99999999999999989</v>
      </c>
      <c r="G76" s="190">
        <f t="shared" si="18"/>
        <v>0.99999999999999989</v>
      </c>
      <c r="H76" s="190">
        <f t="shared" si="18"/>
        <v>0.99999999999999989</v>
      </c>
      <c r="I76" s="190">
        <f t="shared" si="18"/>
        <v>1</v>
      </c>
      <c r="J76" s="190">
        <f t="shared" si="18"/>
        <v>1</v>
      </c>
      <c r="K76" s="190">
        <f t="shared" si="18"/>
        <v>1</v>
      </c>
      <c r="L76" s="190">
        <f t="shared" si="18"/>
        <v>0.99999999999991063</v>
      </c>
      <c r="M76" s="190">
        <f t="shared" si="18"/>
        <v>0.99999999999991063</v>
      </c>
      <c r="N76" s="190">
        <f t="shared" si="18"/>
        <v>0.99999999999999822</v>
      </c>
      <c r="O76" s="190">
        <f t="shared" si="18"/>
        <v>0.9999999253901739</v>
      </c>
      <c r="P76" s="190">
        <f t="shared" si="18"/>
        <v>0.99999995978508116</v>
      </c>
      <c r="Q76" s="190">
        <f t="shared" si="18"/>
        <v>0.99999966174628252</v>
      </c>
      <c r="R76" s="190">
        <f t="shared" si="18"/>
        <v>0.99999999999998512</v>
      </c>
      <c r="S76" s="190">
        <f t="shared" si="18"/>
        <v>1</v>
      </c>
      <c r="T76" s="190">
        <f t="shared" si="20"/>
        <v>0.99999999999993705</v>
      </c>
      <c r="U76" s="230">
        <f t="shared" si="20"/>
        <v>0.99999999999999856</v>
      </c>
      <c r="V76" s="230">
        <f t="shared" si="20"/>
        <v>0.99999999999999867</v>
      </c>
      <c r="W76" s="235">
        <f t="shared" si="20"/>
        <v>1</v>
      </c>
    </row>
    <row r="77" spans="2:23">
      <c r="B77" s="218">
        <v>560</v>
      </c>
      <c r="C77" s="220" t="s">
        <v>16</v>
      </c>
      <c r="D77" s="224">
        <f t="shared" si="18"/>
        <v>1</v>
      </c>
      <c r="E77" s="190">
        <f t="shared" si="18"/>
        <v>1</v>
      </c>
      <c r="F77" s="190">
        <f t="shared" si="18"/>
        <v>0.99999999999999989</v>
      </c>
      <c r="G77" s="190">
        <f t="shared" si="18"/>
        <v>0.99999999999999989</v>
      </c>
      <c r="H77" s="190">
        <f t="shared" si="18"/>
        <v>0.99999999999999989</v>
      </c>
      <c r="I77" s="190">
        <f t="shared" si="18"/>
        <v>1</v>
      </c>
      <c r="J77" s="190">
        <f t="shared" si="18"/>
        <v>1</v>
      </c>
      <c r="K77" s="190">
        <f t="shared" si="18"/>
        <v>1</v>
      </c>
      <c r="L77" s="190">
        <f t="shared" si="18"/>
        <v>0.9999999999999627</v>
      </c>
      <c r="M77" s="190">
        <f t="shared" si="18"/>
        <v>0.9999999999999627</v>
      </c>
      <c r="N77" s="190">
        <f t="shared" si="18"/>
        <v>0.99999999999999933</v>
      </c>
      <c r="O77" s="190">
        <f t="shared" si="18"/>
        <v>0.99999995287725374</v>
      </c>
      <c r="P77" s="190">
        <f t="shared" si="18"/>
        <v>0.99999997494819293</v>
      </c>
      <c r="Q77" s="190">
        <f t="shared" si="18"/>
        <v>0.9999997765947517</v>
      </c>
      <c r="R77" s="190">
        <f t="shared" si="18"/>
        <v>0.99999999999999412</v>
      </c>
      <c r="S77" s="190">
        <f t="shared" si="18"/>
        <v>1</v>
      </c>
      <c r="T77" s="190">
        <f t="shared" si="20"/>
        <v>0.99999999999997413</v>
      </c>
      <c r="U77" s="230">
        <f t="shared" si="20"/>
        <v>0.99999999999999956</v>
      </c>
      <c r="V77" s="230">
        <f t="shared" si="20"/>
        <v>0.99999999999999967</v>
      </c>
      <c r="W77" s="235">
        <f t="shared" si="20"/>
        <v>1</v>
      </c>
    </row>
    <row r="78" spans="2:23">
      <c r="B78" s="218">
        <v>570</v>
      </c>
      <c r="C78" s="220" t="s">
        <v>16</v>
      </c>
      <c r="D78" s="224">
        <f t="shared" si="18"/>
        <v>1</v>
      </c>
      <c r="E78" s="190">
        <f t="shared" si="18"/>
        <v>1</v>
      </c>
      <c r="F78" s="190">
        <f t="shared" si="18"/>
        <v>0.99999999999999989</v>
      </c>
      <c r="G78" s="190">
        <f t="shared" si="18"/>
        <v>0.99999999999999989</v>
      </c>
      <c r="H78" s="190">
        <f t="shared" si="18"/>
        <v>0.99999999999999989</v>
      </c>
      <c r="I78" s="190">
        <f t="shared" si="18"/>
        <v>1</v>
      </c>
      <c r="J78" s="190">
        <f t="shared" si="18"/>
        <v>1</v>
      </c>
      <c r="K78" s="190">
        <f t="shared" si="18"/>
        <v>1</v>
      </c>
      <c r="L78" s="190">
        <f t="shared" si="18"/>
        <v>0.99999999999998446</v>
      </c>
      <c r="M78" s="190">
        <f t="shared" si="18"/>
        <v>0.99999999999998446</v>
      </c>
      <c r="N78" s="190">
        <f t="shared" si="18"/>
        <v>0.99999999999999978</v>
      </c>
      <c r="O78" s="190">
        <f t="shared" si="18"/>
        <v>0.99999997026421839</v>
      </c>
      <c r="P78" s="190">
        <f t="shared" si="18"/>
        <v>0.99999998440775095</v>
      </c>
      <c r="Q78" s="190">
        <f t="shared" si="18"/>
        <v>0.99999985256408808</v>
      </c>
      <c r="R78" s="190">
        <f t="shared" si="18"/>
        <v>0.99999999999999767</v>
      </c>
      <c r="S78" s="190">
        <f t="shared" si="18"/>
        <v>1</v>
      </c>
      <c r="T78" s="190">
        <f t="shared" si="20"/>
        <v>0.99999999999998934</v>
      </c>
      <c r="U78" s="230">
        <f t="shared" si="20"/>
        <v>0.99999999999999967</v>
      </c>
      <c r="V78" s="230">
        <f t="shared" si="20"/>
        <v>0.99999999999999989</v>
      </c>
      <c r="W78" s="235">
        <f t="shared" si="20"/>
        <v>1</v>
      </c>
    </row>
    <row r="79" spans="2:23">
      <c r="B79" s="218">
        <v>580</v>
      </c>
      <c r="C79" s="220" t="s">
        <v>16</v>
      </c>
      <c r="D79" s="224">
        <f t="shared" si="18"/>
        <v>1</v>
      </c>
      <c r="E79" s="190">
        <f t="shared" si="18"/>
        <v>1</v>
      </c>
      <c r="F79" s="190">
        <f t="shared" si="18"/>
        <v>0.99999999999999989</v>
      </c>
      <c r="G79" s="190">
        <f t="shared" si="18"/>
        <v>0.99999999999999989</v>
      </c>
      <c r="H79" s="190">
        <f t="shared" si="18"/>
        <v>0.99999999999999989</v>
      </c>
      <c r="I79" s="190">
        <f t="shared" si="18"/>
        <v>1</v>
      </c>
      <c r="J79" s="190">
        <f t="shared" si="18"/>
        <v>1</v>
      </c>
      <c r="K79" s="190">
        <f t="shared" si="18"/>
        <v>1</v>
      </c>
      <c r="L79" s="190">
        <f t="shared" si="18"/>
        <v>0.99999999999999356</v>
      </c>
      <c r="M79" s="190">
        <f t="shared" si="18"/>
        <v>0.99999999999999356</v>
      </c>
      <c r="N79" s="190">
        <f t="shared" si="18"/>
        <v>0.99999999999999989</v>
      </c>
      <c r="O79" s="190">
        <f t="shared" si="18"/>
        <v>0.99999998125166056</v>
      </c>
      <c r="P79" s="190">
        <f t="shared" si="18"/>
        <v>0.99999999030346365</v>
      </c>
      <c r="Q79" s="190">
        <f t="shared" si="18"/>
        <v>0.99999990277219375</v>
      </c>
      <c r="R79" s="190">
        <f t="shared" si="18"/>
        <v>0.99999999999999911</v>
      </c>
      <c r="S79" s="190">
        <f t="shared" si="18"/>
        <v>1</v>
      </c>
      <c r="T79" s="190">
        <f t="shared" si="20"/>
        <v>0.99999999999999556</v>
      </c>
      <c r="U79" s="230">
        <f t="shared" si="20"/>
        <v>0.99999999999999989</v>
      </c>
      <c r="V79" s="230">
        <f t="shared" si="20"/>
        <v>1</v>
      </c>
      <c r="W79" s="235">
        <f t="shared" si="20"/>
        <v>1</v>
      </c>
    </row>
    <row r="80" spans="2:23">
      <c r="B80" s="218">
        <v>590</v>
      </c>
      <c r="C80" s="220" t="s">
        <v>16</v>
      </c>
      <c r="D80" s="224">
        <f t="shared" si="18"/>
        <v>1</v>
      </c>
      <c r="E80" s="190">
        <f t="shared" si="18"/>
        <v>1</v>
      </c>
      <c r="F80" s="190">
        <f t="shared" si="18"/>
        <v>0.99999999999999989</v>
      </c>
      <c r="G80" s="190">
        <f t="shared" si="18"/>
        <v>0.99999999999999989</v>
      </c>
      <c r="H80" s="190">
        <f t="shared" si="18"/>
        <v>0.99999999999999989</v>
      </c>
      <c r="I80" s="190">
        <f t="shared" ref="I80:AA81" si="21">IF((I$2-(SQRT((I$9/I$15)^2+4*I$16*I$14))*$B80) &lt; 0, 0.5*EXP(((I$9/I$15)*I$2)/(2*I$14))*(EXP(-(I$2*(SQRT((I$9/I$15)^2+4*I$16*I$14)))/(2*I$14))*(2-ERFC(-(I$2-(SQRT((I$9/I$15)^2+4*I$16*I$14))*$B80)/(2*SQRT(I$14*$B80))))),0.5*EXP(((I$9/I$15)*I$2)/(2*I$14))*(EXP(-(I$2*(SQRT((I$9/I$15)^2+4*I$16*I$14)))/(2*I$14))*ERFC((I$2-(SQRT((I$9/I$15)^2+4*I$16*I$14))*$B80)/(2*SQRT(I$14*$B80)))))</f>
        <v>1</v>
      </c>
      <c r="J80" s="190">
        <f t="shared" si="21"/>
        <v>1</v>
      </c>
      <c r="K80" s="190">
        <f t="shared" si="21"/>
        <v>1</v>
      </c>
      <c r="L80" s="190">
        <f t="shared" si="21"/>
        <v>0.99999999999999734</v>
      </c>
      <c r="M80" s="190">
        <f t="shared" si="21"/>
        <v>0.99999999999999734</v>
      </c>
      <c r="N80" s="190">
        <f t="shared" si="21"/>
        <v>1</v>
      </c>
      <c r="O80" s="190">
        <f t="shared" si="21"/>
        <v>0.99999998818863611</v>
      </c>
      <c r="P80" s="190">
        <f t="shared" si="21"/>
        <v>0.99999999397465922</v>
      </c>
      <c r="Q80" s="190">
        <f t="shared" si="21"/>
        <v>0.99999993592745884</v>
      </c>
      <c r="R80" s="190">
        <f t="shared" si="21"/>
        <v>0.99999999999999956</v>
      </c>
      <c r="S80" s="190">
        <f t="shared" si="21"/>
        <v>1</v>
      </c>
      <c r="T80" s="190">
        <f t="shared" si="21"/>
        <v>0.99999999999999822</v>
      </c>
      <c r="U80" s="230">
        <f t="shared" si="21"/>
        <v>0.99999999999999989</v>
      </c>
      <c r="V80" s="230">
        <f t="shared" si="21"/>
        <v>1</v>
      </c>
      <c r="W80" s="235">
        <f t="shared" si="21"/>
        <v>1</v>
      </c>
    </row>
    <row r="81" spans="2:23">
      <c r="B81" s="221">
        <v>600</v>
      </c>
      <c r="C81" s="222" t="s">
        <v>16</v>
      </c>
      <c r="D81" s="225">
        <f t="shared" ref="D81:S14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1</v>
      </c>
      <c r="E81" s="241">
        <f t="shared" si="22"/>
        <v>1</v>
      </c>
      <c r="F81" s="241">
        <f t="shared" si="22"/>
        <v>0.99999999999999989</v>
      </c>
      <c r="G81" s="241">
        <f t="shared" si="22"/>
        <v>0.99999999999999989</v>
      </c>
      <c r="H81" s="241">
        <f t="shared" si="22"/>
        <v>0.99999999999999989</v>
      </c>
      <c r="I81" s="241">
        <f t="shared" si="22"/>
        <v>1</v>
      </c>
      <c r="J81" s="241">
        <f t="shared" si="22"/>
        <v>1</v>
      </c>
      <c r="K81" s="241">
        <f t="shared" si="22"/>
        <v>1</v>
      </c>
      <c r="L81" s="241">
        <f t="shared" si="22"/>
        <v>0.999999999999999</v>
      </c>
      <c r="M81" s="241">
        <f t="shared" si="22"/>
        <v>0.999999999999999</v>
      </c>
      <c r="N81" s="241">
        <f t="shared" si="22"/>
        <v>1</v>
      </c>
      <c r="O81" s="241">
        <f t="shared" si="22"/>
        <v>0.99999999256452177</v>
      </c>
      <c r="P81" s="241">
        <f t="shared" si="22"/>
        <v>0.99999999625870972</v>
      </c>
      <c r="Q81" s="241">
        <f t="shared" si="22"/>
        <v>0.9999999578047567</v>
      </c>
      <c r="R81" s="241">
        <f t="shared" si="22"/>
        <v>0.99999999999999978</v>
      </c>
      <c r="S81" s="241">
        <f t="shared" si="22"/>
        <v>1</v>
      </c>
      <c r="T81" s="241">
        <f t="shared" si="21"/>
        <v>0.99999999999999933</v>
      </c>
      <c r="U81" s="242">
        <f t="shared" si="21"/>
        <v>0.99999999999999989</v>
      </c>
      <c r="V81" s="242">
        <f t="shared" si="21"/>
        <v>1</v>
      </c>
      <c r="W81" s="243">
        <f t="shared" si="21"/>
        <v>1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81"/>
  <sheetViews>
    <sheetView topLeftCell="B21" workbookViewId="0">
      <selection activeCell="Y14" sqref="Y14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W3" si="1">U2</f>
        <v>50</v>
      </c>
      <c r="W2" s="180">
        <f t="shared" si="1"/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IX'!B8</f>
        <v>0.35641606041758722</v>
      </c>
      <c r="E5" s="180">
        <f>D5</f>
        <v>0.35641606041758722</v>
      </c>
      <c r="F5" s="180">
        <f t="shared" ref="F5:U6" si="2">E5</f>
        <v>0.35641606041758722</v>
      </c>
      <c r="G5" s="180">
        <f t="shared" si="2"/>
        <v>0.35641606041758722</v>
      </c>
      <c r="H5" s="180">
        <f t="shared" si="2"/>
        <v>0.35641606041758722</v>
      </c>
      <c r="I5" s="180">
        <f t="shared" si="2"/>
        <v>0.35641606041758722</v>
      </c>
      <c r="J5" s="180">
        <f t="shared" si="2"/>
        <v>0.35641606041758722</v>
      </c>
      <c r="K5" s="180">
        <f t="shared" si="2"/>
        <v>0.35641606041758722</v>
      </c>
      <c r="L5" s="180">
        <f t="shared" si="2"/>
        <v>0.35641606041758722</v>
      </c>
      <c r="M5" s="180">
        <f t="shared" si="2"/>
        <v>0.35641606041758722</v>
      </c>
      <c r="N5" s="180">
        <f t="shared" si="2"/>
        <v>0.35641606041758722</v>
      </c>
      <c r="O5" s="180">
        <f t="shared" si="2"/>
        <v>0.35641606041758722</v>
      </c>
      <c r="P5" s="180">
        <f t="shared" si="2"/>
        <v>0.35641606041758722</v>
      </c>
      <c r="Q5" s="180">
        <f t="shared" si="2"/>
        <v>0.35641606041758722</v>
      </c>
      <c r="R5" s="180">
        <f t="shared" si="2"/>
        <v>0.35641606041758722</v>
      </c>
      <c r="S5" s="180">
        <f t="shared" si="2"/>
        <v>0.35641606041758722</v>
      </c>
      <c r="T5" s="180">
        <f t="shared" si="2"/>
        <v>0.35641606041758722</v>
      </c>
      <c r="U5" s="180">
        <f t="shared" si="2"/>
        <v>0.35641606041758722</v>
      </c>
      <c r="V5" s="180">
        <f t="shared" ref="V5:W6" si="3">U5</f>
        <v>0.35641606041758722</v>
      </c>
      <c r="W5" s="180">
        <f t="shared" si="3"/>
        <v>0.35641606041758722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1.7054974398933938</v>
      </c>
      <c r="E7" s="177">
        <f t="shared" ref="E7:W7" si="4">(1-E5)*E6</f>
        <v>1.7054974398933938</v>
      </c>
      <c r="F7" s="177">
        <f t="shared" si="4"/>
        <v>1.7054974398933938</v>
      </c>
      <c r="G7" s="177">
        <f t="shared" si="4"/>
        <v>1.7054974398933938</v>
      </c>
      <c r="H7" s="177">
        <f t="shared" si="4"/>
        <v>1.7054974398933938</v>
      </c>
      <c r="I7" s="177">
        <f t="shared" si="4"/>
        <v>1.7054974398933938</v>
      </c>
      <c r="J7" s="177">
        <f t="shared" si="4"/>
        <v>1.7054974398933938</v>
      </c>
      <c r="K7" s="177">
        <f t="shared" si="4"/>
        <v>1.7054974398933938</v>
      </c>
      <c r="L7" s="177">
        <f t="shared" si="4"/>
        <v>1.7054974398933938</v>
      </c>
      <c r="M7" s="177">
        <f t="shared" si="4"/>
        <v>1.7054974398933938</v>
      </c>
      <c r="N7" s="177">
        <f t="shared" si="4"/>
        <v>1.7054974398933938</v>
      </c>
      <c r="O7" s="177">
        <f t="shared" si="4"/>
        <v>1.7054974398933938</v>
      </c>
      <c r="P7" s="177">
        <f t="shared" si="4"/>
        <v>1.7054974398933938</v>
      </c>
      <c r="Q7" s="177">
        <f t="shared" si="4"/>
        <v>1.7054974398933938</v>
      </c>
      <c r="R7" s="177">
        <f t="shared" si="4"/>
        <v>1.7054974398933938</v>
      </c>
      <c r="S7" s="177">
        <f t="shared" si="4"/>
        <v>1.7054974398933938</v>
      </c>
      <c r="T7" s="177">
        <f t="shared" si="4"/>
        <v>1.7054974398933938</v>
      </c>
      <c r="U7" s="177">
        <f t="shared" si="4"/>
        <v>1.7054974398933938</v>
      </c>
      <c r="V7" s="177">
        <f t="shared" si="4"/>
        <v>1.7054974398933938</v>
      </c>
      <c r="W7" s="177">
        <f t="shared" si="4"/>
        <v>1.7054974398933938</v>
      </c>
    </row>
    <row r="8" spans="1:23">
      <c r="A8" s="175" t="s">
        <v>98</v>
      </c>
      <c r="B8" s="176" t="s">
        <v>68</v>
      </c>
      <c r="C8" s="176" t="s">
        <v>69</v>
      </c>
      <c r="D8" s="177">
        <f>'SV IX'!B9</f>
        <v>4.6020000000000003</v>
      </c>
      <c r="E8" s="180">
        <f>D8</f>
        <v>4.6020000000000003</v>
      </c>
      <c r="F8" s="180">
        <f t="shared" ref="F8:W8" si="5">E8</f>
        <v>4.6020000000000003</v>
      </c>
      <c r="G8" s="180">
        <f t="shared" si="5"/>
        <v>4.6020000000000003</v>
      </c>
      <c r="H8" s="180">
        <f t="shared" si="5"/>
        <v>4.6020000000000003</v>
      </c>
      <c r="I8" s="180">
        <f t="shared" si="5"/>
        <v>4.6020000000000003</v>
      </c>
      <c r="J8" s="180">
        <f t="shared" si="5"/>
        <v>4.6020000000000003</v>
      </c>
      <c r="K8" s="180">
        <f t="shared" si="5"/>
        <v>4.6020000000000003</v>
      </c>
      <c r="L8" s="180">
        <f t="shared" si="5"/>
        <v>4.6020000000000003</v>
      </c>
      <c r="M8" s="180">
        <f t="shared" si="5"/>
        <v>4.6020000000000003</v>
      </c>
      <c r="N8" s="180">
        <f t="shared" si="5"/>
        <v>4.6020000000000003</v>
      </c>
      <c r="O8" s="180">
        <f t="shared" si="5"/>
        <v>4.6020000000000003</v>
      </c>
      <c r="P8" s="180">
        <f t="shared" si="5"/>
        <v>4.6020000000000003</v>
      </c>
      <c r="Q8" s="180">
        <f t="shared" si="5"/>
        <v>4.6020000000000003</v>
      </c>
      <c r="R8" s="180">
        <f t="shared" si="5"/>
        <v>4.6020000000000003</v>
      </c>
      <c r="S8" s="180">
        <f t="shared" si="5"/>
        <v>4.6020000000000003</v>
      </c>
      <c r="T8" s="180">
        <f t="shared" si="5"/>
        <v>4.6020000000000003</v>
      </c>
      <c r="U8" s="180">
        <f t="shared" si="5"/>
        <v>4.6020000000000003</v>
      </c>
      <c r="V8" s="180">
        <f t="shared" si="5"/>
        <v>4.6020000000000003</v>
      </c>
      <c r="W8" s="180">
        <f t="shared" si="5"/>
        <v>4.6020000000000003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0.33550839191416376</v>
      </c>
      <c r="E9" s="181">
        <f t="shared" ref="E9:W9" si="6">E8/(PI()*(E3^2)*E5)</f>
        <v>0.33550839191416376</v>
      </c>
      <c r="F9" s="181">
        <f t="shared" si="6"/>
        <v>0.33550839191416376</v>
      </c>
      <c r="G9" s="181">
        <f t="shared" si="6"/>
        <v>0.33550839191416376</v>
      </c>
      <c r="H9" s="181">
        <f t="shared" si="6"/>
        <v>0.33550839191416376</v>
      </c>
      <c r="I9" s="181">
        <f t="shared" si="6"/>
        <v>0.33550839191416376</v>
      </c>
      <c r="J9" s="181">
        <f t="shared" si="6"/>
        <v>0.33550839191416376</v>
      </c>
      <c r="K9" s="181">
        <f t="shared" si="6"/>
        <v>0.33550839191416376</v>
      </c>
      <c r="L9" s="181">
        <f t="shared" si="6"/>
        <v>0.33550839191416376</v>
      </c>
      <c r="M9" s="181">
        <f t="shared" si="6"/>
        <v>0.33550839191416376</v>
      </c>
      <c r="N9" s="181">
        <f t="shared" si="6"/>
        <v>0.33550839191416376</v>
      </c>
      <c r="O9" s="181">
        <f t="shared" si="6"/>
        <v>0.33550839191416376</v>
      </c>
      <c r="P9" s="181">
        <f t="shared" si="6"/>
        <v>0.33550839191416376</v>
      </c>
      <c r="Q9" s="181">
        <f t="shared" si="6"/>
        <v>0.33550839191416376</v>
      </c>
      <c r="R9" s="181">
        <f t="shared" si="6"/>
        <v>0.33550839191416376</v>
      </c>
      <c r="S9" s="181">
        <f t="shared" si="6"/>
        <v>0.33550839191416376</v>
      </c>
      <c r="T9" s="181">
        <f t="shared" si="6"/>
        <v>0.33550839191416376</v>
      </c>
      <c r="U9" s="181">
        <f t="shared" si="6"/>
        <v>0.33550839191416376</v>
      </c>
      <c r="V9" s="181">
        <f t="shared" si="6"/>
        <v>0.33550839191416376</v>
      </c>
      <c r="W9" s="181">
        <f t="shared" si="6"/>
        <v>0.33550839191416376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IX'!B10</f>
        <v>0.3</v>
      </c>
      <c r="E10" s="180">
        <f>D10</f>
        <v>0.3</v>
      </c>
      <c r="F10" s="180">
        <f t="shared" ref="F10:W10" si="7">E10</f>
        <v>0.3</v>
      </c>
      <c r="G10" s="180">
        <f t="shared" si="7"/>
        <v>0.3</v>
      </c>
      <c r="H10" s="180">
        <f t="shared" si="7"/>
        <v>0.3</v>
      </c>
      <c r="I10" s="180">
        <f t="shared" si="7"/>
        <v>0.3</v>
      </c>
      <c r="J10" s="180">
        <f t="shared" si="7"/>
        <v>0.3</v>
      </c>
      <c r="K10" s="180">
        <f t="shared" si="7"/>
        <v>0.3</v>
      </c>
      <c r="L10" s="180">
        <f t="shared" si="7"/>
        <v>0.3</v>
      </c>
      <c r="M10" s="180">
        <f t="shared" si="7"/>
        <v>0.3</v>
      </c>
      <c r="N10" s="180">
        <f t="shared" si="7"/>
        <v>0.3</v>
      </c>
      <c r="O10" s="180">
        <f t="shared" si="7"/>
        <v>0.3</v>
      </c>
      <c r="P10" s="180">
        <f t="shared" si="7"/>
        <v>0.3</v>
      </c>
      <c r="Q10" s="180">
        <f t="shared" si="7"/>
        <v>0.3</v>
      </c>
      <c r="R10" s="180">
        <f t="shared" si="7"/>
        <v>0.3</v>
      </c>
      <c r="S10" s="180">
        <f t="shared" si="7"/>
        <v>0.3</v>
      </c>
      <c r="T10" s="180">
        <f t="shared" si="7"/>
        <v>0.3</v>
      </c>
      <c r="U10" s="180">
        <f t="shared" si="7"/>
        <v>0.3</v>
      </c>
      <c r="V10" s="180">
        <f t="shared" si="7"/>
        <v>0.3</v>
      </c>
      <c r="W10" s="180">
        <f t="shared" si="7"/>
        <v>0.3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IX'!$AM$15:$AM$49,COLUMN(A1),ROW(A1))</f>
        <v>100</v>
      </c>
      <c r="E11" s="177">
        <f>INDEX('SV IX'!$AM$15:$AM$49,COLUMN(D1),ROW(D1))</f>
        <v>100</v>
      </c>
      <c r="F11" s="177">
        <f>INDEX('SV IX'!$AM$15:$AM$49,COLUMN(E1),ROW(E1))</f>
        <v>100</v>
      </c>
      <c r="G11" s="177">
        <f>INDEX('SV IX'!$AM$15:$AM$49,COLUMN(F1),ROW(F1))</f>
        <v>100</v>
      </c>
      <c r="H11" s="177">
        <f>INDEX('SV IX'!$AM$15:$AM$49,COLUMN(G1),ROW(G1))</f>
        <v>100</v>
      </c>
      <c r="I11" s="177">
        <f>INDEX('SV IX'!$AM$15:$AM$49,COLUMN(H1),ROW(H1))</f>
        <v>100</v>
      </c>
      <c r="J11" s="177">
        <f>INDEX('SV IX'!$AM$15:$AM$49,COLUMN(I1),ROW(I1))</f>
        <v>100</v>
      </c>
      <c r="K11" s="177">
        <f>INDEX('SV IX'!$AM$15:$AM$49,COLUMN(J1),ROW(J1))</f>
        <v>100</v>
      </c>
      <c r="L11" s="177">
        <f>INDEX('SV IX'!$AM$15:$AM$49,COLUMN(K1),ROW(K1))</f>
        <v>100</v>
      </c>
      <c r="M11" s="177">
        <f>INDEX('SV IX'!$AM$15:$AM$49,COLUMN(L1),ROW(L1))</f>
        <v>100</v>
      </c>
      <c r="N11" s="177">
        <f>INDEX('SV IX'!$AM$15:$AM$49,COLUMN(M1),ROW(M1))</f>
        <v>100</v>
      </c>
      <c r="O11" s="177">
        <f>INDEX('SV IX'!$AM$15:$AM$49,COLUMN(N1),ROW(N1))</f>
        <v>1</v>
      </c>
      <c r="P11" s="177">
        <f>INDEX('SV IX'!$AM$15:$AM$49,COLUMN(O1),ROW(O1))</f>
        <v>1</v>
      </c>
      <c r="Q11" s="177">
        <f>INDEX('SV IX'!$AM$15:$AM$49,COLUMN(P1),ROW(P1))</f>
        <v>0.7</v>
      </c>
      <c r="R11" s="177">
        <f>INDEX('SV IX'!$AM$15:$AM$49,COLUMN(Q1),ROW(Q1))</f>
        <v>100</v>
      </c>
      <c r="S11" s="177">
        <f>INDEX('SV IX'!$AM$15:$AM$49,COLUMN(R1),ROW(R1))</f>
        <v>100</v>
      </c>
      <c r="T11" s="177">
        <f>INDEX('SV IX'!$AM$15:$AM$49,COLUMN(S1),ROW(S1))</f>
        <v>100</v>
      </c>
      <c r="U11" s="177">
        <f>INDEX('SV IX'!$AM$15:$AM$49,COLUMN(U1),ROW(U1))</f>
        <v>100</v>
      </c>
      <c r="V11" s="177">
        <f>INDEX('SV IX'!$AM$15:$AM$49,COLUMN(V1),ROW(V1))</f>
        <v>100</v>
      </c>
      <c r="W11" s="177">
        <f>INDEX('SV IX'!$AM$15:$AM$49,COLUMN(W1),ROW(W1))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0.30335508391914162</v>
      </c>
      <c r="E12" s="177">
        <f t="shared" ref="E12:W12" si="8">E10+(E9/(E11*E15))</f>
        <v>0.30335508391914162</v>
      </c>
      <c r="F12" s="177">
        <f t="shared" si="8"/>
        <v>0.30335508391914162</v>
      </c>
      <c r="G12" s="177">
        <f t="shared" si="8"/>
        <v>0.30335508391914162</v>
      </c>
      <c r="H12" s="177">
        <f t="shared" si="8"/>
        <v>0.30335508391914162</v>
      </c>
      <c r="I12" s="177">
        <f t="shared" si="8"/>
        <v>0.30335508391914162</v>
      </c>
      <c r="J12" s="177">
        <f t="shared" si="8"/>
        <v>0.30335508391914162</v>
      </c>
      <c r="K12" s="177">
        <f t="shared" si="8"/>
        <v>0.30335508391914162</v>
      </c>
      <c r="L12" s="177">
        <f t="shared" si="8"/>
        <v>0.30335508391914162</v>
      </c>
      <c r="M12" s="177">
        <f t="shared" si="8"/>
        <v>0.30335508391914162</v>
      </c>
      <c r="N12" s="177">
        <f t="shared" si="8"/>
        <v>0.30335508391914162</v>
      </c>
      <c r="O12" s="177">
        <f t="shared" si="8"/>
        <v>0.63218652664768693</v>
      </c>
      <c r="P12" s="177">
        <f t="shared" si="8"/>
        <v>0.63218652664768693</v>
      </c>
      <c r="Q12" s="177">
        <f t="shared" si="8"/>
        <v>0.77455218092526701</v>
      </c>
      <c r="R12" s="177">
        <f t="shared" si="8"/>
        <v>0.30335508391914162</v>
      </c>
      <c r="S12" s="177">
        <f t="shared" si="8"/>
        <v>0.30335508391914162</v>
      </c>
      <c r="T12" s="177">
        <f t="shared" si="8"/>
        <v>0.30335508391914162</v>
      </c>
      <c r="U12" s="177">
        <f t="shared" si="8"/>
        <v>0.30319531801823013</v>
      </c>
      <c r="V12" s="177">
        <f t="shared" si="8"/>
        <v>0.30319531801823013</v>
      </c>
      <c r="W12" s="177">
        <f t="shared" si="8"/>
        <v>0.30335508391914162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9">0.00000000000003595*293.15/(0.001*E4)</f>
        <v>1.1198680757010636E-10</v>
      </c>
      <c r="F13" s="177">
        <f t="shared" si="9"/>
        <v>9.7460927746386409E-11</v>
      </c>
      <c r="G13" s="177">
        <f t="shared" si="9"/>
        <v>9.7460927746386409E-11</v>
      </c>
      <c r="H13" s="177">
        <f t="shared" si="9"/>
        <v>9.7460927746386396E-11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8.6270700480521296E-11</v>
      </c>
      <c r="N13" s="177">
        <f t="shared" si="9"/>
        <v>8.6270700480521296E-11</v>
      </c>
      <c r="O13" s="177">
        <f t="shared" si="9"/>
        <v>7.7385486654183641E-11</v>
      </c>
      <c r="P13" s="177">
        <f t="shared" si="9"/>
        <v>7.7385486654183641E-11</v>
      </c>
      <c r="Q13" s="177">
        <f t="shared" si="9"/>
        <v>7.7385486654183641E-11</v>
      </c>
      <c r="R13" s="177">
        <f t="shared" si="9"/>
        <v>8.6270700480521296E-11</v>
      </c>
      <c r="S13" s="177">
        <f t="shared" si="9"/>
        <v>8.6270700480521296E-11</v>
      </c>
      <c r="T13" s="177">
        <f t="shared" si="9"/>
        <v>8.6270700480521296E-11</v>
      </c>
      <c r="U13" s="177">
        <f t="shared" si="9"/>
        <v>1.3492526373738923E-10</v>
      </c>
      <c r="V13" s="177">
        <f t="shared" si="9"/>
        <v>1.143849447543795E-10</v>
      </c>
      <c r="W13" s="177">
        <f t="shared" si="9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0.10177817654680447</v>
      </c>
      <c r="E14" s="181">
        <f t="shared" ref="E14:W14" si="10">E9*E12+E13</f>
        <v>0.10177817649668422</v>
      </c>
      <c r="F14" s="181">
        <f t="shared" si="10"/>
        <v>0.10177817648215834</v>
      </c>
      <c r="G14" s="181">
        <f t="shared" si="10"/>
        <v>0.10177817648215834</v>
      </c>
      <c r="H14" s="181">
        <f t="shared" si="10"/>
        <v>0.10177817648215834</v>
      </c>
      <c r="I14" s="181">
        <f t="shared" si="10"/>
        <v>0.10177817647096811</v>
      </c>
      <c r="J14" s="181">
        <f t="shared" si="10"/>
        <v>0.10177817647096811</v>
      </c>
      <c r="K14" s="181">
        <f t="shared" si="10"/>
        <v>0.10177817647096811</v>
      </c>
      <c r="L14" s="181">
        <f t="shared" si="10"/>
        <v>0.10177817647096811</v>
      </c>
      <c r="M14" s="181">
        <f t="shared" si="10"/>
        <v>0.10177817647096811</v>
      </c>
      <c r="N14" s="181">
        <f t="shared" si="10"/>
        <v>0.10177817647096811</v>
      </c>
      <c r="O14" s="181">
        <f t="shared" si="10"/>
        <v>0.21210388502275157</v>
      </c>
      <c r="P14" s="181">
        <f t="shared" si="10"/>
        <v>0.21210388502275157</v>
      </c>
      <c r="Q14" s="181">
        <f t="shared" si="10"/>
        <v>0.25986875675323023</v>
      </c>
      <c r="R14" s="181">
        <f t="shared" si="10"/>
        <v>0.10177817647096811</v>
      </c>
      <c r="S14" s="181">
        <f t="shared" si="10"/>
        <v>0.10177817647096811</v>
      </c>
      <c r="T14" s="181">
        <f t="shared" si="10"/>
        <v>0.10177817647096811</v>
      </c>
      <c r="U14" s="181">
        <f t="shared" si="10"/>
        <v>0.10172457371912513</v>
      </c>
      <c r="V14" s="181">
        <f t="shared" si="10"/>
        <v>0.10172457369858481</v>
      </c>
      <c r="W14" s="181">
        <f t="shared" si="10"/>
        <v>0.10177817647542818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IX'!$AL$15:$AL$49,COLUMN(A1),ROW(A1))</f>
        <v>1</v>
      </c>
      <c r="E15" s="182">
        <f>INDEX('SV IX'!$AL$15:$AL$49,COLUMN(D1),ROW(D1))</f>
        <v>1</v>
      </c>
      <c r="F15" s="182">
        <f>INDEX('SV IX'!$AL$15:$AL$49,COLUMN(E1),ROW(E1))</f>
        <v>1</v>
      </c>
      <c r="G15" s="182">
        <f>INDEX('SV IX'!$AL$15:$AL$49,COLUMN(F1),ROW(F1))</f>
        <v>1</v>
      </c>
      <c r="H15" s="182">
        <f>INDEX('SV IX'!$AL$15:$AL$49,COLUMN(G1),ROW(G1))</f>
        <v>1</v>
      </c>
      <c r="I15" s="182">
        <f>INDEX('SV IX'!$AL$15:$AL$49,COLUMN(H1),ROW(H1))</f>
        <v>1</v>
      </c>
      <c r="J15" s="182">
        <f>INDEX('SV IX'!$AL$15:$AL$49,COLUMN(I1),ROW(I1))</f>
        <v>1</v>
      </c>
      <c r="K15" s="182">
        <f>INDEX('SV IX'!$AL$15:$AL$49,COLUMN(J1),ROW(J1))</f>
        <v>1</v>
      </c>
      <c r="L15" s="182">
        <f>INDEX('SV IX'!$AL$15:$AL$49,COLUMN(K1),ROW(K1))</f>
        <v>1</v>
      </c>
      <c r="M15" s="182">
        <f>INDEX('SV IX'!$AL$15:$AL$49,COLUMN(L1),ROW(L1))</f>
        <v>1</v>
      </c>
      <c r="N15" s="182">
        <f>INDEX('SV IX'!$AL$15:$AL$49,COLUMN(M1),ROW(M1))</f>
        <v>1</v>
      </c>
      <c r="O15" s="182">
        <f>INDEX('SV IX'!$AL$15:$AL$49,COLUMN(N1),ROW(N1))</f>
        <v>1.01</v>
      </c>
      <c r="P15" s="182">
        <f>INDEX('SV IX'!$AL$15:$AL$49,COLUMN(O1),ROW(O1))</f>
        <v>1.01</v>
      </c>
      <c r="Q15" s="182">
        <f>INDEX('SV IX'!$AL$15:$AL$49,COLUMN(P1),ROW(P1))</f>
        <v>1.01</v>
      </c>
      <c r="R15" s="182">
        <f>INDEX('SV IX'!$AL$15:$AL$49,COLUMN(Q1),ROW(Q1))</f>
        <v>1</v>
      </c>
      <c r="S15" s="182">
        <f>INDEX('SV IX'!$AL$15:$AL$49,COLUMN(R1),ROW(R1))</f>
        <v>1</v>
      </c>
      <c r="T15" s="182">
        <f>INDEX('SV IX'!$AL$15:$AL$49,COLUMN(S1),ROW(S1))</f>
        <v>1</v>
      </c>
      <c r="U15" s="182">
        <f>INDEX('SV IX'!$AL$15:$AL$49,COLUMN(U1),ROW(U1))</f>
        <v>1.05</v>
      </c>
      <c r="V15" s="182">
        <f>INDEX('SV IX'!$AL$15:$AL$49,COLUMN(V1),ROW(V1))</f>
        <v>1.05</v>
      </c>
      <c r="W15" s="182">
        <f>INDEX('SV IX'!$AL$15:$AL$49,COLUMN(W1),ROW(W1))</f>
        <v>1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1">D1</f>
        <v>Tracer</v>
      </c>
      <c r="E18" s="186" t="str">
        <f t="shared" si="11"/>
        <v>P</v>
      </c>
      <c r="F18" s="186" t="str">
        <f t="shared" si="11"/>
        <v>2MP</v>
      </c>
      <c r="G18" s="186" t="str">
        <f t="shared" si="11"/>
        <v>3MP</v>
      </c>
      <c r="H18" s="186" t="str">
        <f t="shared" si="11"/>
        <v>4MP</v>
      </c>
      <c r="I18" s="186" t="str">
        <f t="shared" si="11"/>
        <v>23DMP</v>
      </c>
      <c r="J18" s="186" t="str">
        <f t="shared" si="11"/>
        <v>24DMP</v>
      </c>
      <c r="K18" s="186" t="str">
        <f t="shared" si="11"/>
        <v>25DMP</v>
      </c>
      <c r="L18" s="186" t="str">
        <f t="shared" si="11"/>
        <v>26DMP</v>
      </c>
      <c r="M18" s="186" t="str">
        <f t="shared" si="11"/>
        <v>34DMP</v>
      </c>
      <c r="N18" s="186" t="str">
        <f t="shared" si="11"/>
        <v>35DMP</v>
      </c>
      <c r="O18" s="186" t="str">
        <f t="shared" si="11"/>
        <v>235TMP</v>
      </c>
      <c r="P18" s="186" t="str">
        <f t="shared" si="11"/>
        <v>236TMP</v>
      </c>
      <c r="Q18" s="186" t="str">
        <f t="shared" si="11"/>
        <v>246TMP</v>
      </c>
      <c r="R18" s="186" t="str">
        <f t="shared" si="11"/>
        <v>2EP</v>
      </c>
      <c r="S18" s="186" t="str">
        <f t="shared" si="11"/>
        <v>3EP</v>
      </c>
      <c r="T18" s="186" t="str">
        <f t="shared" si="11"/>
        <v>4EP</v>
      </c>
      <c r="U18" s="226" t="str">
        <f t="shared" si="11"/>
        <v>BEN</v>
      </c>
      <c r="V18" s="226" t="str">
        <f t="shared" si="11"/>
        <v>TOL</v>
      </c>
      <c r="W18" s="231" t="str">
        <f t="shared" si="11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S8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190">
        <f t="shared" si="13"/>
        <v>0</v>
      </c>
      <c r="R22" s="190">
        <f t="shared" si="13"/>
        <v>0</v>
      </c>
      <c r="S22" s="190">
        <f t="shared" si="13"/>
        <v>0</v>
      </c>
      <c r="T22" s="190">
        <f t="shared" si="13"/>
        <v>0</v>
      </c>
      <c r="U22" s="230">
        <f t="shared" si="13"/>
        <v>0</v>
      </c>
      <c r="V22" s="230">
        <f t="shared" ref="V22:W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5">
        <f t="shared" si="14"/>
        <v>0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0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0</v>
      </c>
      <c r="F23" s="190">
        <f t="shared" si="13"/>
        <v>0</v>
      </c>
      <c r="G23" s="190">
        <f t="shared" si="13"/>
        <v>0</v>
      </c>
      <c r="H23" s="190">
        <f t="shared" si="13"/>
        <v>0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0">
        <f t="shared" si="13"/>
        <v>0</v>
      </c>
      <c r="O23" s="190">
        <f t="shared" si="13"/>
        <v>0</v>
      </c>
      <c r="P23" s="190">
        <f t="shared" si="13"/>
        <v>0</v>
      </c>
      <c r="Q23" s="190">
        <f t="shared" si="13"/>
        <v>0</v>
      </c>
      <c r="R23" s="190">
        <f t="shared" si="13"/>
        <v>0</v>
      </c>
      <c r="S23" s="190">
        <f t="shared" si="13"/>
        <v>0</v>
      </c>
      <c r="T23" s="190">
        <f t="shared" si="13"/>
        <v>0</v>
      </c>
      <c r="U23" s="230">
        <f t="shared" si="13"/>
        <v>0</v>
      </c>
      <c r="V23" s="230">
        <f t="shared" si="14"/>
        <v>0</v>
      </c>
      <c r="W23" s="235">
        <f t="shared" si="14"/>
        <v>0</v>
      </c>
    </row>
    <row r="24" spans="1:23">
      <c r="B24" s="218">
        <v>30</v>
      </c>
      <c r="C24" s="220" t="s">
        <v>16</v>
      </c>
      <c r="D24" s="224">
        <f t="shared" si="12"/>
        <v>0</v>
      </c>
      <c r="E24" s="190">
        <f t="shared" si="12"/>
        <v>0</v>
      </c>
      <c r="F24" s="190">
        <f t="shared" si="13"/>
        <v>0</v>
      </c>
      <c r="G24" s="190">
        <f t="shared" si="13"/>
        <v>0</v>
      </c>
      <c r="H24" s="190">
        <f t="shared" si="13"/>
        <v>0</v>
      </c>
      <c r="I24" s="190">
        <f t="shared" si="13"/>
        <v>0</v>
      </c>
      <c r="J24" s="190">
        <f t="shared" si="13"/>
        <v>0</v>
      </c>
      <c r="K24" s="190">
        <f t="shared" si="13"/>
        <v>0</v>
      </c>
      <c r="L24" s="190">
        <f t="shared" si="13"/>
        <v>0</v>
      </c>
      <c r="M24" s="190">
        <f t="shared" si="13"/>
        <v>0</v>
      </c>
      <c r="N24" s="190">
        <f t="shared" si="13"/>
        <v>0</v>
      </c>
      <c r="O24" s="190">
        <f t="shared" si="13"/>
        <v>0</v>
      </c>
      <c r="P24" s="190">
        <f t="shared" si="13"/>
        <v>0</v>
      </c>
      <c r="Q24" s="190">
        <f t="shared" si="13"/>
        <v>0</v>
      </c>
      <c r="R24" s="190">
        <f t="shared" si="13"/>
        <v>0</v>
      </c>
      <c r="S24" s="190">
        <f t="shared" si="13"/>
        <v>0</v>
      </c>
      <c r="T24" s="190">
        <f t="shared" si="13"/>
        <v>0</v>
      </c>
      <c r="U24" s="230">
        <f t="shared" si="13"/>
        <v>0</v>
      </c>
      <c r="V24" s="230">
        <f t="shared" si="14"/>
        <v>0</v>
      </c>
      <c r="W24" s="235">
        <f t="shared" si="14"/>
        <v>0</v>
      </c>
    </row>
    <row r="25" spans="1:23">
      <c r="B25" s="218">
        <v>40</v>
      </c>
      <c r="C25" s="220" t="s">
        <v>16</v>
      </c>
      <c r="D25" s="224">
        <f t="shared" si="12"/>
        <v>0</v>
      </c>
      <c r="E25" s="190">
        <f t="shared" si="12"/>
        <v>0</v>
      </c>
      <c r="F25" s="190">
        <f t="shared" si="13"/>
        <v>0</v>
      </c>
      <c r="G25" s="190">
        <f t="shared" si="13"/>
        <v>0</v>
      </c>
      <c r="H25" s="190">
        <f t="shared" si="13"/>
        <v>0</v>
      </c>
      <c r="I25" s="190">
        <f t="shared" si="13"/>
        <v>0</v>
      </c>
      <c r="J25" s="190">
        <f t="shared" si="13"/>
        <v>0</v>
      </c>
      <c r="K25" s="190">
        <f t="shared" si="13"/>
        <v>0</v>
      </c>
      <c r="L25" s="190">
        <f t="shared" si="13"/>
        <v>0</v>
      </c>
      <c r="M25" s="190">
        <f t="shared" si="13"/>
        <v>0</v>
      </c>
      <c r="N25" s="190">
        <f t="shared" si="13"/>
        <v>0</v>
      </c>
      <c r="O25" s="190">
        <f t="shared" si="13"/>
        <v>0</v>
      </c>
      <c r="P25" s="190">
        <f t="shared" si="13"/>
        <v>0</v>
      </c>
      <c r="Q25" s="190">
        <f t="shared" si="13"/>
        <v>3.8857805861880484E-16</v>
      </c>
      <c r="R25" s="190">
        <f t="shared" si="13"/>
        <v>0</v>
      </c>
      <c r="S25" s="190">
        <f t="shared" si="13"/>
        <v>0</v>
      </c>
      <c r="T25" s="190">
        <f t="shared" si="13"/>
        <v>0</v>
      </c>
      <c r="U25" s="230">
        <f t="shared" si="13"/>
        <v>0</v>
      </c>
      <c r="V25" s="230">
        <f t="shared" si="14"/>
        <v>0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0</v>
      </c>
    </row>
    <row r="26" spans="1:23">
      <c r="B26" s="218">
        <v>50</v>
      </c>
      <c r="C26" s="220" t="s">
        <v>16</v>
      </c>
      <c r="D26" s="224">
        <f t="shared" si="12"/>
        <v>0</v>
      </c>
      <c r="E26" s="190">
        <f t="shared" si="12"/>
        <v>0</v>
      </c>
      <c r="F26" s="190">
        <f t="shared" si="13"/>
        <v>0</v>
      </c>
      <c r="G26" s="190">
        <f t="shared" si="13"/>
        <v>0</v>
      </c>
      <c r="H26" s="190">
        <f t="shared" si="13"/>
        <v>0</v>
      </c>
      <c r="I26" s="190">
        <f t="shared" si="13"/>
        <v>0</v>
      </c>
      <c r="J26" s="190">
        <f t="shared" si="13"/>
        <v>0</v>
      </c>
      <c r="K26" s="190">
        <f t="shared" si="13"/>
        <v>0</v>
      </c>
      <c r="L26" s="190">
        <f t="shared" si="13"/>
        <v>0</v>
      </c>
      <c r="M26" s="190">
        <f t="shared" si="13"/>
        <v>0</v>
      </c>
      <c r="N26" s="190">
        <f t="shared" si="13"/>
        <v>0</v>
      </c>
      <c r="O26" s="190">
        <f t="shared" si="13"/>
        <v>2.0805579481475434E-13</v>
      </c>
      <c r="P26" s="190">
        <f t="shared" si="13"/>
        <v>2.0805579481475434E-13</v>
      </c>
      <c r="Q26" s="190">
        <f t="shared" si="13"/>
        <v>2.8748670111156119E-11</v>
      </c>
      <c r="R26" s="190">
        <f t="shared" si="13"/>
        <v>0</v>
      </c>
      <c r="S26" s="190">
        <f t="shared" si="13"/>
        <v>0</v>
      </c>
      <c r="T26" s="190">
        <f t="shared" si="13"/>
        <v>0</v>
      </c>
      <c r="U26" s="230">
        <f t="shared" si="13"/>
        <v>0</v>
      </c>
      <c r="V26" s="230">
        <f t="shared" si="14"/>
        <v>0</v>
      </c>
      <c r="W26" s="235">
        <f t="shared" si="14"/>
        <v>0</v>
      </c>
    </row>
    <row r="27" spans="1:23">
      <c r="B27" s="218">
        <v>60</v>
      </c>
      <c r="C27" s="220" t="s">
        <v>16</v>
      </c>
      <c r="D27" s="224">
        <f t="shared" si="12"/>
        <v>0</v>
      </c>
      <c r="E27" s="190">
        <f t="shared" si="12"/>
        <v>0</v>
      </c>
      <c r="F27" s="190">
        <f t="shared" si="13"/>
        <v>0</v>
      </c>
      <c r="G27" s="190">
        <f t="shared" si="13"/>
        <v>0</v>
      </c>
      <c r="H27" s="190">
        <f t="shared" si="13"/>
        <v>0</v>
      </c>
      <c r="I27" s="190">
        <f t="shared" si="13"/>
        <v>0</v>
      </c>
      <c r="J27" s="190">
        <f t="shared" si="13"/>
        <v>0</v>
      </c>
      <c r="K27" s="190">
        <f t="shared" si="13"/>
        <v>0</v>
      </c>
      <c r="L27" s="190">
        <f t="shared" si="13"/>
        <v>0</v>
      </c>
      <c r="M27" s="190">
        <f t="shared" si="13"/>
        <v>0</v>
      </c>
      <c r="N27" s="190">
        <f t="shared" si="13"/>
        <v>0</v>
      </c>
      <c r="O27" s="190">
        <f t="shared" si="13"/>
        <v>1.2606577448615042E-9</v>
      </c>
      <c r="P27" s="190">
        <f t="shared" si="13"/>
        <v>1.2606577448615042E-9</v>
      </c>
      <c r="Q27" s="190">
        <f t="shared" si="13"/>
        <v>3.6315193907565657E-8</v>
      </c>
      <c r="R27" s="190">
        <f t="shared" si="13"/>
        <v>0</v>
      </c>
      <c r="S27" s="190">
        <f t="shared" si="13"/>
        <v>0</v>
      </c>
      <c r="T27" s="190">
        <f t="shared" si="13"/>
        <v>0</v>
      </c>
      <c r="U27" s="230">
        <f t="shared" si="13"/>
        <v>0</v>
      </c>
      <c r="V27" s="230">
        <f t="shared" si="14"/>
        <v>0</v>
      </c>
      <c r="W27" s="235">
        <f t="shared" si="14"/>
        <v>0</v>
      </c>
    </row>
    <row r="28" spans="1:23">
      <c r="B28" s="218">
        <v>70</v>
      </c>
      <c r="C28" s="220" t="s">
        <v>16</v>
      </c>
      <c r="D28" s="224">
        <f t="shared" si="12"/>
        <v>1.0772494007937896E-12</v>
      </c>
      <c r="E28" s="190">
        <f t="shared" si="12"/>
        <v>1.0772494007937894E-12</v>
      </c>
      <c r="F28" s="190">
        <f t="shared" si="13"/>
        <v>1.0772494007937892E-12</v>
      </c>
      <c r="G28" s="190">
        <f t="shared" si="13"/>
        <v>1.0772494007937892E-12</v>
      </c>
      <c r="H28" s="190">
        <f t="shared" si="13"/>
        <v>1.0772494007937892E-12</v>
      </c>
      <c r="I28" s="190">
        <f t="shared" si="13"/>
        <v>1.0772494007937892E-12</v>
      </c>
      <c r="J28" s="190">
        <f t="shared" si="13"/>
        <v>1.0772494007937892E-12</v>
      </c>
      <c r="K28" s="190">
        <f t="shared" si="13"/>
        <v>1.0772494007937892E-12</v>
      </c>
      <c r="L28" s="190">
        <f t="shared" si="13"/>
        <v>1.0772494007937892E-12</v>
      </c>
      <c r="M28" s="190">
        <f t="shared" si="13"/>
        <v>1.0772494007937892E-12</v>
      </c>
      <c r="N28" s="190">
        <f t="shared" si="13"/>
        <v>1.0772494007937892E-12</v>
      </c>
      <c r="O28" s="190">
        <f t="shared" si="13"/>
        <v>4.5922121166830365E-7</v>
      </c>
      <c r="P28" s="190">
        <f t="shared" si="13"/>
        <v>4.5922121166830365E-7</v>
      </c>
      <c r="Q28" s="190">
        <f t="shared" si="13"/>
        <v>4.6168389662981646E-6</v>
      </c>
      <c r="R28" s="190">
        <f t="shared" si="13"/>
        <v>1.0772494007937892E-12</v>
      </c>
      <c r="S28" s="190">
        <f t="shared" si="13"/>
        <v>1.0772494007937892E-12</v>
      </c>
      <c r="T28" s="190">
        <f t="shared" si="13"/>
        <v>1.0772494007937892E-12</v>
      </c>
      <c r="U28" s="230">
        <f t="shared" si="13"/>
        <v>1.2190248810384219E-13</v>
      </c>
      <c r="V28" s="230">
        <f t="shared" si="14"/>
        <v>1.2190248810384219E-13</v>
      </c>
      <c r="W28" s="235">
        <f t="shared" si="14"/>
        <v>1.0772494007937894E-12</v>
      </c>
    </row>
    <row r="29" spans="1:23">
      <c r="B29" s="218">
        <v>80</v>
      </c>
      <c r="C29" s="220" t="s">
        <v>16</v>
      </c>
      <c r="D29" s="224">
        <f t="shared" si="12"/>
        <v>4.7609632347622721E-9</v>
      </c>
      <c r="E29" s="190">
        <f t="shared" si="12"/>
        <v>4.7609631792511209E-9</v>
      </c>
      <c r="F29" s="190">
        <f t="shared" si="13"/>
        <v>4.7609631792511209E-9</v>
      </c>
      <c r="G29" s="190">
        <f t="shared" si="13"/>
        <v>4.7609631792511209E-9</v>
      </c>
      <c r="H29" s="190">
        <f t="shared" si="13"/>
        <v>4.7609631792511209E-9</v>
      </c>
      <c r="I29" s="190">
        <f t="shared" si="13"/>
        <v>4.7609631792511201E-9</v>
      </c>
      <c r="J29" s="190">
        <f t="shared" si="13"/>
        <v>4.7609631792511201E-9</v>
      </c>
      <c r="K29" s="190">
        <f t="shared" si="13"/>
        <v>4.7609631792511201E-9</v>
      </c>
      <c r="L29" s="190">
        <f t="shared" si="13"/>
        <v>4.7609631792511201E-9</v>
      </c>
      <c r="M29" s="190">
        <f t="shared" si="13"/>
        <v>4.7609631792511201E-9</v>
      </c>
      <c r="N29" s="190">
        <f t="shared" si="13"/>
        <v>4.7609631792511201E-9</v>
      </c>
      <c r="O29" s="190">
        <f t="shared" si="13"/>
        <v>2.896137806140953E-5</v>
      </c>
      <c r="P29" s="190">
        <f t="shared" si="13"/>
        <v>2.896137806140953E-5</v>
      </c>
      <c r="Q29" s="190">
        <f t="shared" si="13"/>
        <v>1.4016966767288475E-4</v>
      </c>
      <c r="R29" s="190">
        <f t="shared" si="13"/>
        <v>4.7609631792511201E-9</v>
      </c>
      <c r="S29" s="190">
        <f t="shared" si="13"/>
        <v>4.7609631792511201E-9</v>
      </c>
      <c r="T29" s="190">
        <f t="shared" si="13"/>
        <v>4.7609631792511201E-9</v>
      </c>
      <c r="U29" s="230">
        <f t="shared" si="13"/>
        <v>6.9188793583307994E-10</v>
      </c>
      <c r="V29" s="230">
        <f t="shared" si="14"/>
        <v>6.9188793583307994E-10</v>
      </c>
      <c r="W29" s="235">
        <f t="shared" si="14"/>
        <v>4.7609631792511209E-9</v>
      </c>
    </row>
    <row r="30" spans="1:23">
      <c r="B30" s="218">
        <v>90</v>
      </c>
      <c r="C30" s="220" t="s">
        <v>16</v>
      </c>
      <c r="D30" s="224">
        <f t="shared" si="12"/>
        <v>1.8554605370479926E-6</v>
      </c>
      <c r="E30" s="190">
        <f t="shared" si="12"/>
        <v>1.8554605268339408E-6</v>
      </c>
      <c r="F30" s="190">
        <f t="shared" si="13"/>
        <v>1.8554605238918498E-6</v>
      </c>
      <c r="G30" s="190">
        <f t="shared" si="13"/>
        <v>1.8554605238918498E-6</v>
      </c>
      <c r="H30" s="190">
        <f t="shared" si="13"/>
        <v>1.8554605238918498E-6</v>
      </c>
      <c r="I30" s="190">
        <f t="shared" si="13"/>
        <v>1.8554605216158926E-6</v>
      </c>
      <c r="J30" s="190">
        <f t="shared" si="13"/>
        <v>1.8554605216158926E-6</v>
      </c>
      <c r="K30" s="190">
        <f t="shared" si="13"/>
        <v>1.8554605216158926E-6</v>
      </c>
      <c r="L30" s="190">
        <f t="shared" si="13"/>
        <v>1.8554605216158926E-6</v>
      </c>
      <c r="M30" s="190">
        <f t="shared" si="13"/>
        <v>1.8554605216158926E-6</v>
      </c>
      <c r="N30" s="190">
        <f t="shared" si="13"/>
        <v>1.8554605216158926E-6</v>
      </c>
      <c r="O30" s="190">
        <f t="shared" si="13"/>
        <v>5.6990217818930766E-4</v>
      </c>
      <c r="P30" s="190">
        <f t="shared" si="13"/>
        <v>5.6990217818930766E-4</v>
      </c>
      <c r="Q30" s="190">
        <f t="shared" si="13"/>
        <v>1.6444757273256227E-3</v>
      </c>
      <c r="R30" s="190">
        <f t="shared" si="13"/>
        <v>1.8554605216158926E-6</v>
      </c>
      <c r="S30" s="190">
        <f t="shared" si="13"/>
        <v>1.8554605216158926E-6</v>
      </c>
      <c r="T30" s="190">
        <f t="shared" si="13"/>
        <v>1.8554605216158926E-6</v>
      </c>
      <c r="U30" s="230">
        <f t="shared" si="13"/>
        <v>3.4492900491400746E-7</v>
      </c>
      <c r="V30" s="230">
        <f t="shared" si="14"/>
        <v>3.4492900402582904E-7</v>
      </c>
      <c r="W30" s="235">
        <f t="shared" si="14"/>
        <v>1.8554605225040712E-6</v>
      </c>
    </row>
    <row r="31" spans="1:23">
      <c r="B31" s="218">
        <v>100</v>
      </c>
      <c r="C31" s="220" t="s">
        <v>16</v>
      </c>
      <c r="D31" s="224">
        <f t="shared" si="12"/>
        <v>1.3324331077574361E-4</v>
      </c>
      <c r="E31" s="190">
        <f t="shared" si="12"/>
        <v>1.3324331031050463E-4</v>
      </c>
      <c r="F31" s="190">
        <f t="shared" si="13"/>
        <v>1.3324331017572355E-4</v>
      </c>
      <c r="G31" s="190">
        <f t="shared" si="13"/>
        <v>1.3324331017572355E-4</v>
      </c>
      <c r="H31" s="190">
        <f t="shared" si="13"/>
        <v>1.3324331017572355E-4</v>
      </c>
      <c r="I31" s="190">
        <f t="shared" si="13"/>
        <v>1.3324331007186216E-4</v>
      </c>
      <c r="J31" s="190">
        <f t="shared" si="13"/>
        <v>1.3324331007186216E-4</v>
      </c>
      <c r="K31" s="190">
        <f t="shared" si="13"/>
        <v>1.3324331007186216E-4</v>
      </c>
      <c r="L31" s="190">
        <f t="shared" si="13"/>
        <v>1.3324331007186216E-4</v>
      </c>
      <c r="M31" s="190">
        <f t="shared" si="13"/>
        <v>1.3324331007186216E-4</v>
      </c>
      <c r="N31" s="190">
        <f t="shared" si="13"/>
        <v>1.3324331007186216E-4</v>
      </c>
      <c r="O31" s="190">
        <f t="shared" si="13"/>
        <v>4.9896794719896942E-3</v>
      </c>
      <c r="P31" s="190">
        <f t="shared" si="13"/>
        <v>4.9896794719896942E-3</v>
      </c>
      <c r="Q31" s="190">
        <f t="shared" si="13"/>
        <v>9.9629115967724852E-3</v>
      </c>
      <c r="R31" s="190">
        <f t="shared" si="13"/>
        <v>1.3324331007186216E-4</v>
      </c>
      <c r="S31" s="190">
        <f t="shared" si="13"/>
        <v>1.3324331007186216E-4</v>
      </c>
      <c r="T31" s="190">
        <f t="shared" si="13"/>
        <v>1.3324331007186216E-4</v>
      </c>
      <c r="U31" s="230">
        <f t="shared" si="13"/>
        <v>3.1532529673916621E-5</v>
      </c>
      <c r="V31" s="230">
        <f t="shared" si="14"/>
        <v>3.1532529620070804E-5</v>
      </c>
      <c r="W31" s="235">
        <f t="shared" si="14"/>
        <v>1.3324331011321799E-4</v>
      </c>
    </row>
    <row r="32" spans="1:23">
      <c r="B32" s="218">
        <v>110</v>
      </c>
      <c r="C32" s="220" t="s">
        <v>16</v>
      </c>
      <c r="D32" s="224">
        <f t="shared" si="12"/>
        <v>2.8272426378856412E-3</v>
      </c>
      <c r="E32" s="190">
        <f t="shared" si="12"/>
        <v>2.8272426319764787E-3</v>
      </c>
      <c r="F32" s="190">
        <f t="shared" si="13"/>
        <v>2.8272426302639042E-3</v>
      </c>
      <c r="G32" s="190">
        <f t="shared" si="13"/>
        <v>2.8272426302639042E-3</v>
      </c>
      <c r="H32" s="190">
        <f t="shared" si="13"/>
        <v>2.8272426302639042E-3</v>
      </c>
      <c r="I32" s="190">
        <f t="shared" si="13"/>
        <v>2.8272426289445702E-3</v>
      </c>
      <c r="J32" s="190">
        <f t="shared" si="13"/>
        <v>2.8272426289445702E-3</v>
      </c>
      <c r="K32" s="190">
        <f t="shared" si="13"/>
        <v>2.8272426289445702E-3</v>
      </c>
      <c r="L32" s="190">
        <f t="shared" si="13"/>
        <v>2.8272426289445702E-3</v>
      </c>
      <c r="M32" s="190">
        <f t="shared" si="13"/>
        <v>2.8272426289445702E-3</v>
      </c>
      <c r="N32" s="190">
        <f t="shared" si="13"/>
        <v>2.8272426289445702E-3</v>
      </c>
      <c r="O32" s="190">
        <f t="shared" si="13"/>
        <v>2.4399317504758489E-2</v>
      </c>
      <c r="P32" s="190">
        <f t="shared" si="13"/>
        <v>2.4399317504758489E-2</v>
      </c>
      <c r="Q32" s="190">
        <f t="shared" si="13"/>
        <v>3.7531289886825636E-2</v>
      </c>
      <c r="R32" s="190">
        <f t="shared" si="13"/>
        <v>2.8272426289445702E-3</v>
      </c>
      <c r="S32" s="190">
        <f t="shared" si="13"/>
        <v>2.8272426289445702E-3</v>
      </c>
      <c r="T32" s="190">
        <f t="shared" si="13"/>
        <v>2.8272426289445702E-3</v>
      </c>
      <c r="U32" s="230">
        <f t="shared" si="13"/>
        <v>8.4648269809078913E-4</v>
      </c>
      <c r="V32" s="230">
        <f t="shared" si="14"/>
        <v>8.4648269717507718E-4</v>
      </c>
      <c r="W32" s="235">
        <f t="shared" si="14"/>
        <v>2.8272426294704278E-3</v>
      </c>
    </row>
    <row r="33" spans="2:23">
      <c r="B33" s="218">
        <v>120</v>
      </c>
      <c r="C33" s="220" t="s">
        <v>16</v>
      </c>
      <c r="D33" s="224">
        <f t="shared" si="12"/>
        <v>2.4389341672269416E-2</v>
      </c>
      <c r="E33" s="190">
        <f t="shared" si="12"/>
        <v>2.4389341644494855E-2</v>
      </c>
      <c r="F33" s="190">
        <f t="shared" si="13"/>
        <v>2.438934163644518E-2</v>
      </c>
      <c r="G33" s="190">
        <f t="shared" si="13"/>
        <v>2.438934163644518E-2</v>
      </c>
      <c r="H33" s="190">
        <f t="shared" si="13"/>
        <v>2.438934163644518E-2</v>
      </c>
      <c r="I33" s="190">
        <f t="shared" si="13"/>
        <v>2.4389341630244032E-2</v>
      </c>
      <c r="J33" s="190">
        <f t="shared" si="13"/>
        <v>2.4389341630244032E-2</v>
      </c>
      <c r="K33" s="190">
        <f t="shared" si="13"/>
        <v>2.4389341630244032E-2</v>
      </c>
      <c r="L33" s="190">
        <f t="shared" si="13"/>
        <v>2.4389341630244032E-2</v>
      </c>
      <c r="M33" s="190">
        <f t="shared" si="13"/>
        <v>2.4389341630244032E-2</v>
      </c>
      <c r="N33" s="190">
        <f t="shared" si="13"/>
        <v>2.4389341630244032E-2</v>
      </c>
      <c r="O33" s="190">
        <f t="shared" si="13"/>
        <v>7.7676546481831255E-2</v>
      </c>
      <c r="P33" s="190">
        <f t="shared" si="13"/>
        <v>7.7676546481831255E-2</v>
      </c>
      <c r="Q33" s="190">
        <f t="shared" si="13"/>
        <v>9.9628856812666991E-2</v>
      </c>
      <c r="R33" s="190">
        <f t="shared" si="13"/>
        <v>2.4389341630244032E-2</v>
      </c>
      <c r="S33" s="190">
        <f t="shared" si="13"/>
        <v>2.4389341630244032E-2</v>
      </c>
      <c r="T33" s="190">
        <f t="shared" si="13"/>
        <v>2.4389341630244032E-2</v>
      </c>
      <c r="U33" s="230">
        <f t="shared" si="13"/>
        <v>9.1608029602566771E-3</v>
      </c>
      <c r="V33" s="230">
        <f t="shared" si="14"/>
        <v>9.1608029543771008E-3</v>
      </c>
      <c r="W33" s="235">
        <f t="shared" si="14"/>
        <v>2.4389341632715614E-2</v>
      </c>
    </row>
    <row r="34" spans="2:23">
      <c r="B34" s="218">
        <v>130</v>
      </c>
      <c r="C34" s="220" t="s">
        <v>16</v>
      </c>
      <c r="D34" s="224">
        <f t="shared" si="12"/>
        <v>0.10730245024234687</v>
      </c>
      <c r="E34" s="190">
        <f t="shared" si="12"/>
        <v>0.10730245018590678</v>
      </c>
      <c r="F34" s="190">
        <f t="shared" si="13"/>
        <v>0.10730245016954942</v>
      </c>
      <c r="G34" s="190">
        <f t="shared" si="13"/>
        <v>0.10730245016954942</v>
      </c>
      <c r="H34" s="190">
        <f t="shared" si="13"/>
        <v>0.10730245016954942</v>
      </c>
      <c r="I34" s="190">
        <f t="shared" si="13"/>
        <v>0.1073024501569481</v>
      </c>
      <c r="J34" s="190">
        <f t="shared" si="13"/>
        <v>0.1073024501569481</v>
      </c>
      <c r="K34" s="190">
        <f t="shared" si="13"/>
        <v>0.1073024501569481</v>
      </c>
      <c r="L34" s="190">
        <f t="shared" si="13"/>
        <v>0.1073024501569481</v>
      </c>
      <c r="M34" s="190">
        <f t="shared" si="13"/>
        <v>0.1073024501569481</v>
      </c>
      <c r="N34" s="190">
        <f t="shared" si="13"/>
        <v>0.1073024501569481</v>
      </c>
      <c r="O34" s="190">
        <f t="shared" si="13"/>
        <v>0.17935918638613485</v>
      </c>
      <c r="P34" s="190">
        <f t="shared" si="13"/>
        <v>0.17935918638613485</v>
      </c>
      <c r="Q34" s="190">
        <f t="shared" si="13"/>
        <v>0.20350061974134792</v>
      </c>
      <c r="R34" s="190">
        <f t="shared" si="13"/>
        <v>0.1073024501569481</v>
      </c>
      <c r="S34" s="190">
        <f t="shared" si="13"/>
        <v>0.1073024501569481</v>
      </c>
      <c r="T34" s="190">
        <f t="shared" si="13"/>
        <v>0.1073024501569481</v>
      </c>
      <c r="U34" s="230">
        <f t="shared" si="13"/>
        <v>4.9965673267619033E-2</v>
      </c>
      <c r="V34" s="230">
        <f t="shared" si="14"/>
        <v>4.9965673250497618E-2</v>
      </c>
      <c r="W34" s="235">
        <f t="shared" si="14"/>
        <v>0.1073024501619706</v>
      </c>
    </row>
    <row r="35" spans="2:23">
      <c r="B35" s="218">
        <v>140</v>
      </c>
      <c r="C35" s="220" t="s">
        <v>16</v>
      </c>
      <c r="D35" s="224">
        <f t="shared" si="12"/>
        <v>0.28523075737135689</v>
      </c>
      <c r="E35" s="190">
        <f t="shared" si="12"/>
        <v>0.28523075732391034</v>
      </c>
      <c r="F35" s="190">
        <f t="shared" si="13"/>
        <v>0.28523075731015934</v>
      </c>
      <c r="G35" s="190">
        <f t="shared" si="13"/>
        <v>0.28523075731015934</v>
      </c>
      <c r="H35" s="190">
        <f t="shared" si="13"/>
        <v>0.28523075731015934</v>
      </c>
      <c r="I35" s="190">
        <f t="shared" si="13"/>
        <v>0.2852307572995661</v>
      </c>
      <c r="J35" s="190">
        <f t="shared" si="13"/>
        <v>0.2852307572995661</v>
      </c>
      <c r="K35" s="190">
        <f t="shared" si="13"/>
        <v>0.2852307572995661</v>
      </c>
      <c r="L35" s="190">
        <f t="shared" si="13"/>
        <v>0.2852307572995661</v>
      </c>
      <c r="M35" s="190">
        <f t="shared" si="13"/>
        <v>0.2852307572995661</v>
      </c>
      <c r="N35" s="190">
        <f t="shared" si="13"/>
        <v>0.2852307572995661</v>
      </c>
      <c r="O35" s="190">
        <f t="shared" si="13"/>
        <v>0.32514016889281377</v>
      </c>
      <c r="P35" s="190">
        <f t="shared" si="13"/>
        <v>0.32514016889281377</v>
      </c>
      <c r="Q35" s="190">
        <f t="shared" si="13"/>
        <v>0.34105220131560504</v>
      </c>
      <c r="R35" s="190">
        <f t="shared" si="13"/>
        <v>0.2852307572995661</v>
      </c>
      <c r="S35" s="190">
        <f t="shared" si="13"/>
        <v>0.2852307572995661</v>
      </c>
      <c r="T35" s="190">
        <f t="shared" si="13"/>
        <v>0.2852307572995661</v>
      </c>
      <c r="U35" s="230">
        <f t="shared" si="13"/>
        <v>0.16191354815795952</v>
      </c>
      <c r="V35" s="230">
        <f t="shared" si="14"/>
        <v>0.16191354813353442</v>
      </c>
      <c r="W35" s="235">
        <f t="shared" si="14"/>
        <v>0.28523075730378827</v>
      </c>
    </row>
    <row r="36" spans="2:23">
      <c r="B36" s="218">
        <v>150</v>
      </c>
      <c r="C36" s="220" t="s">
        <v>16</v>
      </c>
      <c r="D36" s="224">
        <f t="shared" si="12"/>
        <v>0.5235413868556843</v>
      </c>
      <c r="E36" s="190">
        <f t="shared" si="12"/>
        <v>0.52354138686147389</v>
      </c>
      <c r="F36" s="190">
        <f t="shared" si="13"/>
        <v>0.52354138686315188</v>
      </c>
      <c r="G36" s="190">
        <f t="shared" si="13"/>
        <v>0.52354138686315188</v>
      </c>
      <c r="H36" s="190">
        <f t="shared" si="13"/>
        <v>0.52354138686315188</v>
      </c>
      <c r="I36" s="190">
        <f t="shared" si="13"/>
        <v>0.5235413868644444</v>
      </c>
      <c r="J36" s="190">
        <f t="shared" si="13"/>
        <v>0.5235413868644444</v>
      </c>
      <c r="K36" s="190">
        <f t="shared" si="13"/>
        <v>0.5235413868644444</v>
      </c>
      <c r="L36" s="190">
        <f t="shared" si="13"/>
        <v>0.5235413868644444</v>
      </c>
      <c r="M36" s="190">
        <f t="shared" si="13"/>
        <v>0.5235413868644444</v>
      </c>
      <c r="N36" s="190">
        <f t="shared" si="13"/>
        <v>0.5235413868644444</v>
      </c>
      <c r="O36" s="190">
        <f t="shared" si="13"/>
        <v>0.49139753445114226</v>
      </c>
      <c r="P36" s="190">
        <f t="shared" si="13"/>
        <v>0.49139753445114226</v>
      </c>
      <c r="Q36" s="190">
        <f t="shared" si="13"/>
        <v>0.49222811427911894</v>
      </c>
      <c r="R36" s="190">
        <f t="shared" si="13"/>
        <v>0.5235413868644444</v>
      </c>
      <c r="S36" s="190">
        <f t="shared" si="13"/>
        <v>0.5235413868644444</v>
      </c>
      <c r="T36" s="190">
        <f t="shared" si="13"/>
        <v>0.5235413868644444</v>
      </c>
      <c r="U36" s="230">
        <f t="shared" si="13"/>
        <v>0.3539221321721045</v>
      </c>
      <c r="V36" s="230">
        <f t="shared" si="14"/>
        <v>0.35392213215803392</v>
      </c>
      <c r="W36" s="235">
        <f t="shared" si="14"/>
        <v>0.52354138686392937</v>
      </c>
    </row>
    <row r="37" spans="2:23">
      <c r="B37" s="218">
        <v>160</v>
      </c>
      <c r="C37" s="220" t="s">
        <v>16</v>
      </c>
      <c r="D37" s="224">
        <f t="shared" si="12"/>
        <v>0.74055768352560825</v>
      </c>
      <c r="E37" s="190">
        <f t="shared" si="12"/>
        <v>0.74055768357706997</v>
      </c>
      <c r="F37" s="190">
        <f t="shared" si="13"/>
        <v>0.74055768359198471</v>
      </c>
      <c r="G37" s="190">
        <f t="shared" si="13"/>
        <v>0.74055768359198471</v>
      </c>
      <c r="H37" s="190">
        <f t="shared" si="13"/>
        <v>0.74055768359198471</v>
      </c>
      <c r="I37" s="190">
        <f t="shared" si="13"/>
        <v>0.74055768360347429</v>
      </c>
      <c r="J37" s="190">
        <f t="shared" si="13"/>
        <v>0.74055768360347429</v>
      </c>
      <c r="K37" s="190">
        <f t="shared" si="13"/>
        <v>0.74055768360347429</v>
      </c>
      <c r="L37" s="190">
        <f t="shared" si="13"/>
        <v>0.74055768360347429</v>
      </c>
      <c r="M37" s="190">
        <f t="shared" si="13"/>
        <v>0.74055768360347429</v>
      </c>
      <c r="N37" s="190">
        <f t="shared" si="13"/>
        <v>0.74055768360347429</v>
      </c>
      <c r="O37" s="190">
        <f t="shared" si="13"/>
        <v>0.64889215578120873</v>
      </c>
      <c r="P37" s="190">
        <f t="shared" si="13"/>
        <v>0.64889215578120873</v>
      </c>
      <c r="Q37" s="190">
        <f t="shared" si="13"/>
        <v>0.63510756261613943</v>
      </c>
      <c r="R37" s="190">
        <f t="shared" si="13"/>
        <v>0.74055768360347429</v>
      </c>
      <c r="S37" s="190">
        <f t="shared" si="13"/>
        <v>0.74055768360347429</v>
      </c>
      <c r="T37" s="190">
        <f t="shared" si="13"/>
        <v>0.74055768360347429</v>
      </c>
      <c r="U37" s="230">
        <f t="shared" ref="U37" si="15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0.57816302187451563</v>
      </c>
      <c r="V37" s="230">
        <f t="shared" si="14"/>
        <v>0.57816302188230506</v>
      </c>
      <c r="W37" s="235">
        <f t="shared" si="14"/>
        <v>0.74055768359889496</v>
      </c>
    </row>
    <row r="38" spans="2:23">
      <c r="B38" s="218">
        <v>170</v>
      </c>
      <c r="C38" s="220" t="s">
        <v>16</v>
      </c>
      <c r="D38" s="224">
        <f t="shared" si="12"/>
        <v>0.88418077146872109</v>
      </c>
      <c r="E38" s="190">
        <f t="shared" si="12"/>
        <v>0.88418077152617747</v>
      </c>
      <c r="F38" s="190">
        <f t="shared" si="12"/>
        <v>0.88418077154282959</v>
      </c>
      <c r="G38" s="190">
        <f t="shared" si="12"/>
        <v>0.88418077154282959</v>
      </c>
      <c r="H38" s="190">
        <f t="shared" si="12"/>
        <v>0.88418077154282959</v>
      </c>
      <c r="I38" s="190">
        <f t="shared" si="12"/>
        <v>0.88418077155565755</v>
      </c>
      <c r="J38" s="190">
        <f t="shared" si="12"/>
        <v>0.88418077155565755</v>
      </c>
      <c r="K38" s="190">
        <f t="shared" si="12"/>
        <v>0.88418077155565755</v>
      </c>
      <c r="L38" s="190">
        <f t="shared" si="12"/>
        <v>0.88418077155565755</v>
      </c>
      <c r="M38" s="190">
        <f t="shared" si="12"/>
        <v>0.88418077155565755</v>
      </c>
      <c r="N38" s="190">
        <f t="shared" si="12"/>
        <v>0.88418077155565755</v>
      </c>
      <c r="O38" s="190">
        <f t="shared" si="12"/>
        <v>0.77699631970972105</v>
      </c>
      <c r="P38" s="190">
        <f t="shared" si="12"/>
        <v>0.77699631970972105</v>
      </c>
      <c r="Q38" s="190">
        <f t="shared" si="12"/>
        <v>0.7544303052402983</v>
      </c>
      <c r="R38" s="190">
        <f t="shared" si="12"/>
        <v>0.88418077155565755</v>
      </c>
      <c r="S38" s="190">
        <f t="shared" si="12"/>
        <v>0.88418077155565755</v>
      </c>
      <c r="T38" s="190">
        <f t="shared" ref="T38:AK53" si="16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0.88418077155565755</v>
      </c>
      <c r="U38" s="230">
        <f t="shared" si="16"/>
        <v>0.7687193883208393</v>
      </c>
      <c r="V38" s="230">
        <f t="shared" si="16"/>
        <v>0.76871938834343045</v>
      </c>
      <c r="W38" s="235">
        <f t="shared" si="16"/>
        <v>0.88418077155054475</v>
      </c>
    </row>
    <row r="39" spans="2:23">
      <c r="B39" s="218">
        <v>180</v>
      </c>
      <c r="C39" s="220" t="s">
        <v>16</v>
      </c>
      <c r="D39" s="224">
        <f t="shared" si="12"/>
        <v>0.95698504915949678</v>
      </c>
      <c r="E39" s="190">
        <f t="shared" si="12"/>
        <v>0.95698504919813121</v>
      </c>
      <c r="F39" s="190">
        <f t="shared" si="12"/>
        <v>0.95698504920932848</v>
      </c>
      <c r="G39" s="190">
        <f t="shared" si="12"/>
        <v>0.95698504920932848</v>
      </c>
      <c r="H39" s="190">
        <f t="shared" si="12"/>
        <v>0.95698504920932848</v>
      </c>
      <c r="I39" s="190">
        <f t="shared" si="12"/>
        <v>0.95698504921795424</v>
      </c>
      <c r="J39" s="190">
        <f t="shared" si="12"/>
        <v>0.95698504921795424</v>
      </c>
      <c r="K39" s="190">
        <f t="shared" si="12"/>
        <v>0.95698504921795424</v>
      </c>
      <c r="L39" s="190">
        <f t="shared" si="12"/>
        <v>0.95698504921795424</v>
      </c>
      <c r="M39" s="190">
        <f t="shared" si="12"/>
        <v>0.95698504921795424</v>
      </c>
      <c r="N39" s="190">
        <f t="shared" si="12"/>
        <v>0.95698504921795424</v>
      </c>
      <c r="O39" s="190">
        <f t="shared" si="12"/>
        <v>0.86880656211740759</v>
      </c>
      <c r="P39" s="190">
        <f t="shared" si="12"/>
        <v>0.86880656211740759</v>
      </c>
      <c r="Q39" s="190">
        <f t="shared" si="12"/>
        <v>0.84436033845365133</v>
      </c>
      <c r="R39" s="190">
        <f t="shared" si="12"/>
        <v>0.95698504921795424</v>
      </c>
      <c r="S39" s="190">
        <f t="shared" si="12"/>
        <v>0.95698504921795424</v>
      </c>
      <c r="T39" s="190">
        <f t="shared" si="16"/>
        <v>0.95698504921795424</v>
      </c>
      <c r="U39" s="230">
        <f t="shared" si="16"/>
        <v>0.89287378349397584</v>
      </c>
      <c r="V39" s="230">
        <f t="shared" si="16"/>
        <v>0.89287378351710855</v>
      </c>
      <c r="W39" s="235">
        <f t="shared" si="16"/>
        <v>0.95698504921451655</v>
      </c>
    </row>
    <row r="40" spans="2:23">
      <c r="B40" s="218">
        <v>190</v>
      </c>
      <c r="C40" s="220" t="s">
        <v>16</v>
      </c>
      <c r="D40" s="224">
        <f t="shared" si="12"/>
        <v>0.98646219510601818</v>
      </c>
      <c r="E40" s="190">
        <f t="shared" si="12"/>
        <v>0.98646219512488664</v>
      </c>
      <c r="F40" s="190">
        <f t="shared" si="12"/>
        <v>0.98646219513035505</v>
      </c>
      <c r="G40" s="190">
        <f t="shared" si="12"/>
        <v>0.98646219513035505</v>
      </c>
      <c r="H40" s="190">
        <f t="shared" si="12"/>
        <v>0.98646219513035505</v>
      </c>
      <c r="I40" s="190">
        <f t="shared" si="12"/>
        <v>0.98646219513456768</v>
      </c>
      <c r="J40" s="190">
        <f t="shared" si="12"/>
        <v>0.98646219513456768</v>
      </c>
      <c r="K40" s="190">
        <f t="shared" si="12"/>
        <v>0.98646219513456768</v>
      </c>
      <c r="L40" s="190">
        <f t="shared" si="12"/>
        <v>0.98646219513456768</v>
      </c>
      <c r="M40" s="190">
        <f t="shared" si="12"/>
        <v>0.98646219513456768</v>
      </c>
      <c r="N40" s="190">
        <f t="shared" si="12"/>
        <v>0.98646219513456768</v>
      </c>
      <c r="O40" s="190">
        <f t="shared" si="12"/>
        <v>0.92797680751078859</v>
      </c>
      <c r="P40" s="190">
        <f t="shared" si="12"/>
        <v>0.92797680751078859</v>
      </c>
      <c r="Q40" s="190">
        <f t="shared" si="12"/>
        <v>0.90655205841730513</v>
      </c>
      <c r="R40" s="190">
        <f t="shared" si="12"/>
        <v>0.98646219513456768</v>
      </c>
      <c r="S40" s="190">
        <f t="shared" si="12"/>
        <v>0.98646219513456768</v>
      </c>
      <c r="T40" s="190">
        <f t="shared" si="16"/>
        <v>0.98646219513456768</v>
      </c>
      <c r="U40" s="230">
        <f t="shared" si="16"/>
        <v>0.95753481567475807</v>
      </c>
      <c r="V40" s="230">
        <f t="shared" si="16"/>
        <v>0.95753481569049104</v>
      </c>
      <c r="W40" s="235">
        <f t="shared" si="16"/>
        <v>0.98646219513288869</v>
      </c>
    </row>
    <row r="41" spans="2:23">
      <c r="B41" s="218">
        <v>200</v>
      </c>
      <c r="C41" s="220" t="s">
        <v>16</v>
      </c>
      <c r="D41" s="224">
        <f t="shared" si="12"/>
        <v>0.99632205397929208</v>
      </c>
      <c r="E41" s="190">
        <f t="shared" si="12"/>
        <v>0.99632205398654383</v>
      </c>
      <c r="F41" s="190">
        <f t="shared" si="12"/>
        <v>0.99632205398864548</v>
      </c>
      <c r="G41" s="190">
        <f t="shared" si="12"/>
        <v>0.99632205398864548</v>
      </c>
      <c r="H41" s="190">
        <f t="shared" si="12"/>
        <v>0.99632205398864548</v>
      </c>
      <c r="I41" s="190">
        <f t="shared" si="12"/>
        <v>0.99632205399026441</v>
      </c>
      <c r="J41" s="190">
        <f t="shared" si="12"/>
        <v>0.99632205399026441</v>
      </c>
      <c r="K41" s="190">
        <f t="shared" si="12"/>
        <v>0.99632205399026441</v>
      </c>
      <c r="L41" s="190">
        <f t="shared" si="12"/>
        <v>0.99632205399026441</v>
      </c>
      <c r="M41" s="190">
        <f t="shared" si="12"/>
        <v>0.99632205399026441</v>
      </c>
      <c r="N41" s="190">
        <f t="shared" si="12"/>
        <v>0.99632205399026441</v>
      </c>
      <c r="O41" s="190">
        <f t="shared" si="12"/>
        <v>0.96283202201936691</v>
      </c>
      <c r="P41" s="190">
        <f t="shared" si="12"/>
        <v>0.96283202201936691</v>
      </c>
      <c r="Q41" s="190">
        <f t="shared" si="12"/>
        <v>0.94654266224834493</v>
      </c>
      <c r="R41" s="190">
        <f t="shared" si="12"/>
        <v>0.99632205399026441</v>
      </c>
      <c r="S41" s="190">
        <f t="shared" si="12"/>
        <v>0.99632205399026441</v>
      </c>
      <c r="T41" s="190">
        <f t="shared" si="16"/>
        <v>0.99632205399026441</v>
      </c>
      <c r="U41" s="230">
        <f t="shared" si="16"/>
        <v>0.98537388173070484</v>
      </c>
      <c r="V41" s="230">
        <f t="shared" si="16"/>
        <v>0.98537388173886098</v>
      </c>
      <c r="W41" s="235">
        <f t="shared" si="16"/>
        <v>0.99632205398961926</v>
      </c>
    </row>
    <row r="42" spans="2:23">
      <c r="B42" s="218">
        <v>210</v>
      </c>
      <c r="C42" s="220" t="s">
        <v>16</v>
      </c>
      <c r="D42" s="224">
        <f t="shared" si="12"/>
        <v>0.9991225444189763</v>
      </c>
      <c r="E42" s="190">
        <f t="shared" si="12"/>
        <v>0.99912254442127668</v>
      </c>
      <c r="F42" s="190">
        <f t="shared" si="12"/>
        <v>0.99912254442194337</v>
      </c>
      <c r="G42" s="190">
        <f t="shared" si="12"/>
        <v>0.99912254442194337</v>
      </c>
      <c r="H42" s="190">
        <f t="shared" si="12"/>
        <v>0.99912254442194337</v>
      </c>
      <c r="I42" s="190">
        <f t="shared" si="12"/>
        <v>0.99912254442245674</v>
      </c>
      <c r="J42" s="190">
        <f t="shared" si="12"/>
        <v>0.99912254442245674</v>
      </c>
      <c r="K42" s="190">
        <f t="shared" si="12"/>
        <v>0.99912254442245674</v>
      </c>
      <c r="L42" s="190">
        <f t="shared" si="12"/>
        <v>0.99912254442245674</v>
      </c>
      <c r="M42" s="190">
        <f t="shared" si="12"/>
        <v>0.99912254442245674</v>
      </c>
      <c r="N42" s="190">
        <f t="shared" si="12"/>
        <v>0.99912254442245674</v>
      </c>
      <c r="O42" s="190">
        <f t="shared" si="12"/>
        <v>0.98184703462071043</v>
      </c>
      <c r="P42" s="190">
        <f t="shared" si="12"/>
        <v>0.98184703462071043</v>
      </c>
      <c r="Q42" s="190">
        <f t="shared" si="12"/>
        <v>0.97070976092689487</v>
      </c>
      <c r="R42" s="190">
        <f t="shared" si="12"/>
        <v>0.99912254442245674</v>
      </c>
      <c r="S42" s="190">
        <f t="shared" si="12"/>
        <v>0.99912254442245674</v>
      </c>
      <c r="T42" s="190">
        <f t="shared" si="16"/>
        <v>0.99912254442245674</v>
      </c>
      <c r="U42" s="230">
        <f t="shared" si="16"/>
        <v>0.99555664586551329</v>
      </c>
      <c r="V42" s="230">
        <f t="shared" si="16"/>
        <v>0.9955566458689511</v>
      </c>
      <c r="W42" s="235">
        <f t="shared" si="16"/>
        <v>0.99912254442225223</v>
      </c>
    </row>
    <row r="43" spans="2:23">
      <c r="B43" s="218">
        <v>220</v>
      </c>
      <c r="C43" s="220" t="s">
        <v>16</v>
      </c>
      <c r="D43" s="224">
        <f t="shared" si="12"/>
        <v>0.99981335016553419</v>
      </c>
      <c r="E43" s="190">
        <f t="shared" si="12"/>
        <v>0.99981335016615658</v>
      </c>
      <c r="F43" s="190">
        <f t="shared" si="12"/>
        <v>0.99981335016633677</v>
      </c>
      <c r="G43" s="190">
        <f t="shared" si="12"/>
        <v>0.99981335016633677</v>
      </c>
      <c r="H43" s="190">
        <f t="shared" si="12"/>
        <v>0.99981335016633677</v>
      </c>
      <c r="I43" s="190">
        <f t="shared" si="12"/>
        <v>0.99981335016647588</v>
      </c>
      <c r="J43" s="190">
        <f t="shared" si="12"/>
        <v>0.99981335016647588</v>
      </c>
      <c r="K43" s="190">
        <f t="shared" si="12"/>
        <v>0.99981335016647588</v>
      </c>
      <c r="L43" s="190">
        <f t="shared" si="12"/>
        <v>0.99981335016647588</v>
      </c>
      <c r="M43" s="190">
        <f t="shared" si="12"/>
        <v>0.99981335016647588</v>
      </c>
      <c r="N43" s="190">
        <f t="shared" si="12"/>
        <v>0.99981335016647588</v>
      </c>
      <c r="O43" s="190">
        <f t="shared" si="12"/>
        <v>0.99155771616009414</v>
      </c>
      <c r="P43" s="190">
        <f t="shared" si="12"/>
        <v>0.99155771616009414</v>
      </c>
      <c r="Q43" s="190">
        <f t="shared" si="12"/>
        <v>0.98455548405382021</v>
      </c>
      <c r="R43" s="190">
        <f t="shared" si="12"/>
        <v>0.99981335016647588</v>
      </c>
      <c r="S43" s="190">
        <f t="shared" si="12"/>
        <v>0.99981335016647588</v>
      </c>
      <c r="T43" s="190">
        <f t="shared" si="16"/>
        <v>0.99981335016647588</v>
      </c>
      <c r="U43" s="230">
        <f t="shared" si="16"/>
        <v>0.99879268279043709</v>
      </c>
      <c r="V43" s="230">
        <f t="shared" si="16"/>
        <v>0.99879268279166278</v>
      </c>
      <c r="W43" s="235">
        <f t="shared" si="16"/>
        <v>0.99981335016642059</v>
      </c>
    </row>
    <row r="44" spans="2:23">
      <c r="B44" s="218">
        <v>230</v>
      </c>
      <c r="C44" s="220" t="s">
        <v>16</v>
      </c>
      <c r="D44" s="224">
        <f t="shared" si="12"/>
        <v>0.99996412404163326</v>
      </c>
      <c r="E44" s="190">
        <f t="shared" si="12"/>
        <v>0.99996412404178048</v>
      </c>
      <c r="F44" s="190">
        <f t="shared" si="12"/>
        <v>0.99996412404182311</v>
      </c>
      <c r="G44" s="190">
        <f t="shared" si="12"/>
        <v>0.99996412404182311</v>
      </c>
      <c r="H44" s="190">
        <f t="shared" si="12"/>
        <v>0.99996412404182311</v>
      </c>
      <c r="I44" s="190">
        <f t="shared" si="12"/>
        <v>0.99996412404185586</v>
      </c>
      <c r="J44" s="190">
        <f t="shared" si="12"/>
        <v>0.99996412404185586</v>
      </c>
      <c r="K44" s="190">
        <f t="shared" si="12"/>
        <v>0.99996412404185586</v>
      </c>
      <c r="L44" s="190">
        <f t="shared" si="12"/>
        <v>0.99996412404185586</v>
      </c>
      <c r="M44" s="190">
        <f t="shared" si="12"/>
        <v>0.99996412404185586</v>
      </c>
      <c r="N44" s="190">
        <f t="shared" si="12"/>
        <v>0.99996412404185586</v>
      </c>
      <c r="O44" s="190">
        <f t="shared" si="12"/>
        <v>0.99624115031843719</v>
      </c>
      <c r="P44" s="190">
        <f t="shared" si="12"/>
        <v>0.99624115031843719</v>
      </c>
      <c r="Q44" s="190">
        <f t="shared" si="12"/>
        <v>0.99212981969544944</v>
      </c>
      <c r="R44" s="190">
        <f t="shared" si="12"/>
        <v>0.99996412404185586</v>
      </c>
      <c r="S44" s="190">
        <f t="shared" si="12"/>
        <v>0.99996412404185586</v>
      </c>
      <c r="T44" s="190">
        <f t="shared" si="16"/>
        <v>0.99996412404185586</v>
      </c>
      <c r="U44" s="230">
        <f t="shared" si="16"/>
        <v>0.99970291975148939</v>
      </c>
      <c r="V44" s="230">
        <f t="shared" si="16"/>
        <v>0.9997029197518692</v>
      </c>
      <c r="W44" s="235">
        <f t="shared" si="16"/>
        <v>0.99996412404184287</v>
      </c>
    </row>
    <row r="45" spans="2:23">
      <c r="B45" s="218">
        <v>240</v>
      </c>
      <c r="C45" s="220" t="s">
        <v>16</v>
      </c>
      <c r="D45" s="224">
        <f t="shared" si="12"/>
        <v>0.99999369655741743</v>
      </c>
      <c r="E45" s="190">
        <f t="shared" si="12"/>
        <v>0.9999936965574483</v>
      </c>
      <c r="F45" s="190">
        <f t="shared" si="12"/>
        <v>0.9999936965574574</v>
      </c>
      <c r="G45" s="190">
        <f t="shared" si="12"/>
        <v>0.9999936965574574</v>
      </c>
      <c r="H45" s="190">
        <f t="shared" si="12"/>
        <v>0.9999936965574574</v>
      </c>
      <c r="I45" s="190">
        <f t="shared" si="12"/>
        <v>0.99999369655746417</v>
      </c>
      <c r="J45" s="190">
        <f t="shared" si="12"/>
        <v>0.99999369655746417</v>
      </c>
      <c r="K45" s="190">
        <f t="shared" si="12"/>
        <v>0.99999369655746417</v>
      </c>
      <c r="L45" s="190">
        <f t="shared" si="12"/>
        <v>0.99999369655746417</v>
      </c>
      <c r="M45" s="190">
        <f t="shared" si="12"/>
        <v>0.99999369655746417</v>
      </c>
      <c r="N45" s="190">
        <f t="shared" si="12"/>
        <v>0.99999369655746417</v>
      </c>
      <c r="O45" s="190">
        <f t="shared" si="12"/>
        <v>0.99839011237724895</v>
      </c>
      <c r="P45" s="190">
        <f t="shared" si="12"/>
        <v>0.99839011237724895</v>
      </c>
      <c r="Q45" s="190">
        <f t="shared" si="12"/>
        <v>0.99610993108384782</v>
      </c>
      <c r="R45" s="190">
        <f t="shared" si="12"/>
        <v>0.99999369655746417</v>
      </c>
      <c r="S45" s="190">
        <f t="shared" si="12"/>
        <v>0.99999369655746417</v>
      </c>
      <c r="T45" s="190">
        <f t="shared" si="16"/>
        <v>0.99999369655746417</v>
      </c>
      <c r="U45" s="230">
        <f t="shared" si="16"/>
        <v>0.99993306716321717</v>
      </c>
      <c r="V45" s="230">
        <f t="shared" si="16"/>
        <v>0.99993306716332175</v>
      </c>
      <c r="W45" s="235">
        <f t="shared" si="16"/>
        <v>0.99999369655746173</v>
      </c>
    </row>
    <row r="46" spans="2:23">
      <c r="B46" s="218">
        <v>250</v>
      </c>
      <c r="C46" s="220" t="s">
        <v>16</v>
      </c>
      <c r="D46" s="224">
        <f t="shared" si="12"/>
        <v>0.99999897741627974</v>
      </c>
      <c r="E46" s="190">
        <f t="shared" si="12"/>
        <v>0.99999897741628563</v>
      </c>
      <c r="F46" s="190">
        <f t="shared" si="12"/>
        <v>0.99999897741628718</v>
      </c>
      <c r="G46" s="190">
        <f t="shared" si="12"/>
        <v>0.99999897741628718</v>
      </c>
      <c r="H46" s="190">
        <f t="shared" si="12"/>
        <v>0.99999897741628718</v>
      </c>
      <c r="I46" s="190">
        <f t="shared" si="12"/>
        <v>0.9999989774162884</v>
      </c>
      <c r="J46" s="190">
        <f t="shared" si="12"/>
        <v>0.9999989774162884</v>
      </c>
      <c r="K46" s="190">
        <f t="shared" si="12"/>
        <v>0.9999989774162884</v>
      </c>
      <c r="L46" s="190">
        <f t="shared" si="12"/>
        <v>0.9999989774162884</v>
      </c>
      <c r="M46" s="190">
        <f t="shared" si="12"/>
        <v>0.9999989774162884</v>
      </c>
      <c r="N46" s="190">
        <f t="shared" si="12"/>
        <v>0.9999989774162884</v>
      </c>
      <c r="O46" s="190">
        <f t="shared" si="12"/>
        <v>0.99933398117117689</v>
      </c>
      <c r="P46" s="190">
        <f t="shared" si="12"/>
        <v>0.99933398117117689</v>
      </c>
      <c r="Q46" s="190">
        <f t="shared" si="12"/>
        <v>0.9981289007283779</v>
      </c>
      <c r="R46" s="190">
        <f t="shared" si="12"/>
        <v>0.9999989774162884</v>
      </c>
      <c r="S46" s="190">
        <f t="shared" si="12"/>
        <v>0.9999989774162884</v>
      </c>
      <c r="T46" s="190">
        <f t="shared" si="16"/>
        <v>0.9999989774162884</v>
      </c>
      <c r="U46" s="230">
        <f t="shared" si="16"/>
        <v>0.9999860591017472</v>
      </c>
      <c r="V46" s="230">
        <f t="shared" si="16"/>
        <v>0.99998605910177307</v>
      </c>
      <c r="W46" s="235">
        <f t="shared" si="16"/>
        <v>0.99999897741628818</v>
      </c>
    </row>
    <row r="47" spans="2:23">
      <c r="B47" s="218">
        <v>260</v>
      </c>
      <c r="C47" s="220" t="s">
        <v>16</v>
      </c>
      <c r="D47" s="224">
        <f t="shared" si="12"/>
        <v>0.99999984549951626</v>
      </c>
      <c r="E47" s="190">
        <f t="shared" si="12"/>
        <v>0.99999984549951737</v>
      </c>
      <c r="F47" s="190">
        <f t="shared" si="12"/>
        <v>0.99999984549951748</v>
      </c>
      <c r="G47" s="190">
        <f t="shared" si="12"/>
        <v>0.99999984549951748</v>
      </c>
      <c r="H47" s="190">
        <f t="shared" si="12"/>
        <v>0.99999984549951748</v>
      </c>
      <c r="I47" s="190">
        <f t="shared" si="12"/>
        <v>0.9999998454995177</v>
      </c>
      <c r="J47" s="190">
        <f t="shared" si="12"/>
        <v>0.9999998454995177</v>
      </c>
      <c r="K47" s="190">
        <f t="shared" si="12"/>
        <v>0.9999998454995177</v>
      </c>
      <c r="L47" s="190">
        <f t="shared" si="12"/>
        <v>0.9999998454995177</v>
      </c>
      <c r="M47" s="190">
        <f t="shared" si="12"/>
        <v>0.9999998454995177</v>
      </c>
      <c r="N47" s="190">
        <f t="shared" si="12"/>
        <v>0.9999998454995177</v>
      </c>
      <c r="O47" s="190">
        <f t="shared" si="12"/>
        <v>0.99973288108168945</v>
      </c>
      <c r="P47" s="190">
        <f t="shared" si="12"/>
        <v>0.99973288108168945</v>
      </c>
      <c r="Q47" s="190">
        <f t="shared" si="12"/>
        <v>0.99912172069909655</v>
      </c>
      <c r="R47" s="190">
        <f t="shared" si="12"/>
        <v>0.9999998454995177</v>
      </c>
      <c r="S47" s="190">
        <f t="shared" si="12"/>
        <v>0.9999998454995177</v>
      </c>
      <c r="T47" s="190">
        <f t="shared" si="16"/>
        <v>0.9999998454995177</v>
      </c>
      <c r="U47" s="230">
        <f t="shared" si="16"/>
        <v>0.99999729313040064</v>
      </c>
      <c r="V47" s="230">
        <f t="shared" si="16"/>
        <v>0.99999729313040664</v>
      </c>
      <c r="W47" s="235">
        <f t="shared" si="16"/>
        <v>0.99999984549951781</v>
      </c>
    </row>
    <row r="48" spans="2:23">
      <c r="B48" s="218">
        <v>270</v>
      </c>
      <c r="C48" s="220" t="s">
        <v>16</v>
      </c>
      <c r="D48" s="224">
        <f t="shared" si="12"/>
        <v>0.99999997809552765</v>
      </c>
      <c r="E48" s="190">
        <f t="shared" si="12"/>
        <v>0.99999997809552776</v>
      </c>
      <c r="F48" s="190">
        <f t="shared" si="12"/>
        <v>0.99999997809552765</v>
      </c>
      <c r="G48" s="190">
        <f t="shared" si="12"/>
        <v>0.99999997809552765</v>
      </c>
      <c r="H48" s="190">
        <f t="shared" si="12"/>
        <v>0.99999997809552765</v>
      </c>
      <c r="I48" s="190">
        <f t="shared" si="12"/>
        <v>0.99999997809552765</v>
      </c>
      <c r="J48" s="190">
        <f t="shared" si="12"/>
        <v>0.99999997809552765</v>
      </c>
      <c r="K48" s="190">
        <f t="shared" si="12"/>
        <v>0.99999997809552765</v>
      </c>
      <c r="L48" s="190">
        <f t="shared" si="12"/>
        <v>0.99999997809552765</v>
      </c>
      <c r="M48" s="190">
        <f t="shared" si="12"/>
        <v>0.99999997809552765</v>
      </c>
      <c r="N48" s="190">
        <f t="shared" si="12"/>
        <v>0.99999997809552765</v>
      </c>
      <c r="O48" s="190">
        <f t="shared" si="12"/>
        <v>0.99989580943973</v>
      </c>
      <c r="P48" s="190">
        <f t="shared" si="12"/>
        <v>0.99989580943973</v>
      </c>
      <c r="Q48" s="190">
        <f t="shared" si="12"/>
        <v>0.99959668808344537</v>
      </c>
      <c r="R48" s="190">
        <f t="shared" si="12"/>
        <v>0.99999997809552765</v>
      </c>
      <c r="S48" s="190">
        <f t="shared" si="12"/>
        <v>0.99999997809552765</v>
      </c>
      <c r="T48" s="190">
        <f t="shared" si="16"/>
        <v>0.99999997809552765</v>
      </c>
      <c r="U48" s="230">
        <f t="shared" si="16"/>
        <v>0.99999950643865543</v>
      </c>
      <c r="V48" s="230">
        <f t="shared" si="16"/>
        <v>0.99999950643865654</v>
      </c>
      <c r="W48" s="235">
        <f t="shared" si="16"/>
        <v>0.99999997809552776</v>
      </c>
    </row>
    <row r="49" spans="2:23">
      <c r="B49" s="218">
        <v>280</v>
      </c>
      <c r="C49" s="220" t="s">
        <v>16</v>
      </c>
      <c r="D49" s="224">
        <f t="shared" si="12"/>
        <v>0.99999999706679288</v>
      </c>
      <c r="E49" s="190">
        <f t="shared" si="12"/>
        <v>0.99999999706679266</v>
      </c>
      <c r="F49" s="190">
        <f t="shared" si="12"/>
        <v>0.99999999706679277</v>
      </c>
      <c r="G49" s="190">
        <f t="shared" si="12"/>
        <v>0.99999999706679277</v>
      </c>
      <c r="H49" s="190">
        <f t="shared" si="12"/>
        <v>0.99999999706679277</v>
      </c>
      <c r="I49" s="190">
        <f t="shared" si="12"/>
        <v>0.99999999706679277</v>
      </c>
      <c r="J49" s="190">
        <f t="shared" si="12"/>
        <v>0.99999999706679277</v>
      </c>
      <c r="K49" s="190">
        <f t="shared" si="12"/>
        <v>0.99999999706679277</v>
      </c>
      <c r="L49" s="190">
        <f t="shared" si="12"/>
        <v>0.99999999706679277</v>
      </c>
      <c r="M49" s="190">
        <f t="shared" si="12"/>
        <v>0.99999999706679277</v>
      </c>
      <c r="N49" s="190">
        <f t="shared" si="12"/>
        <v>0.99999999706679277</v>
      </c>
      <c r="O49" s="190">
        <f t="shared" si="12"/>
        <v>0.9999603663354858</v>
      </c>
      <c r="P49" s="190">
        <f t="shared" si="12"/>
        <v>0.9999603663354858</v>
      </c>
      <c r="Q49" s="190">
        <f t="shared" si="12"/>
        <v>0.99981842094812456</v>
      </c>
      <c r="R49" s="190">
        <f t="shared" si="12"/>
        <v>0.99999999706679277</v>
      </c>
      <c r="S49" s="190">
        <f t="shared" si="12"/>
        <v>0.99999999706679277</v>
      </c>
      <c r="T49" s="190">
        <f t="shared" si="16"/>
        <v>0.99999999706679277</v>
      </c>
      <c r="U49" s="230">
        <f t="shared" si="16"/>
        <v>0.99999991494874074</v>
      </c>
      <c r="V49" s="230">
        <f t="shared" si="16"/>
        <v>0.99999991494874085</v>
      </c>
      <c r="W49" s="235">
        <f t="shared" si="16"/>
        <v>0.99999999706679288</v>
      </c>
    </row>
    <row r="50" spans="2:23">
      <c r="B50" s="218">
        <v>290</v>
      </c>
      <c r="C50" s="220" t="s">
        <v>16</v>
      </c>
      <c r="D50" s="224">
        <f t="shared" si="12"/>
        <v>0.99999999962689512</v>
      </c>
      <c r="E50" s="190">
        <f t="shared" si="12"/>
        <v>0.99999999962689501</v>
      </c>
      <c r="F50" s="190">
        <f t="shared" si="12"/>
        <v>0.99999999962689501</v>
      </c>
      <c r="G50" s="190">
        <f t="shared" si="12"/>
        <v>0.99999999962689501</v>
      </c>
      <c r="H50" s="190">
        <f t="shared" si="12"/>
        <v>0.99999999962689501</v>
      </c>
      <c r="I50" s="190">
        <f t="shared" si="12"/>
        <v>0.99999999962689501</v>
      </c>
      <c r="J50" s="190">
        <f t="shared" si="12"/>
        <v>0.99999999962689501</v>
      </c>
      <c r="K50" s="190">
        <f t="shared" si="12"/>
        <v>0.99999999962689501</v>
      </c>
      <c r="L50" s="190">
        <f t="shared" si="12"/>
        <v>0.99999999962689501</v>
      </c>
      <c r="M50" s="190">
        <f t="shared" si="12"/>
        <v>0.99999999962689501</v>
      </c>
      <c r="N50" s="190">
        <f t="shared" si="12"/>
        <v>0.99999999962689501</v>
      </c>
      <c r="O50" s="190">
        <f t="shared" si="12"/>
        <v>0.99998526090994777</v>
      </c>
      <c r="P50" s="190">
        <f t="shared" si="12"/>
        <v>0.99998526090994777</v>
      </c>
      <c r="Q50" s="190">
        <f t="shared" si="12"/>
        <v>0.9999196962738639</v>
      </c>
      <c r="R50" s="190">
        <f t="shared" si="12"/>
        <v>0.99999999962689501</v>
      </c>
      <c r="S50" s="190">
        <f t="shared" si="12"/>
        <v>0.99999999962689501</v>
      </c>
      <c r="T50" s="190">
        <f t="shared" si="16"/>
        <v>0.99999999962689501</v>
      </c>
      <c r="U50" s="230">
        <f t="shared" si="16"/>
        <v>0.99999998607139617</v>
      </c>
      <c r="V50" s="230">
        <f t="shared" si="16"/>
        <v>0.99999998607139617</v>
      </c>
      <c r="W50" s="235">
        <f t="shared" si="16"/>
        <v>0.99999999962689512</v>
      </c>
    </row>
    <row r="51" spans="2:23">
      <c r="B51" s="218">
        <v>300</v>
      </c>
      <c r="C51" s="220" t="s">
        <v>16</v>
      </c>
      <c r="D51" s="224">
        <f t="shared" si="12"/>
        <v>0.99999999995469369</v>
      </c>
      <c r="E51" s="190">
        <f t="shared" si="12"/>
        <v>0.99999999995469369</v>
      </c>
      <c r="F51" s="190">
        <f t="shared" si="12"/>
        <v>0.99999999995469357</v>
      </c>
      <c r="G51" s="190">
        <f t="shared" si="12"/>
        <v>0.99999999995469357</v>
      </c>
      <c r="H51" s="190">
        <f t="shared" si="12"/>
        <v>0.99999999995469357</v>
      </c>
      <c r="I51" s="190">
        <f t="shared" si="12"/>
        <v>0.99999999995469357</v>
      </c>
      <c r="J51" s="190">
        <f t="shared" si="12"/>
        <v>0.99999999995469357</v>
      </c>
      <c r="K51" s="190">
        <f t="shared" si="12"/>
        <v>0.99999999995469357</v>
      </c>
      <c r="L51" s="190">
        <f t="shared" si="12"/>
        <v>0.99999999995469357</v>
      </c>
      <c r="M51" s="190">
        <f t="shared" si="12"/>
        <v>0.99999999995469357</v>
      </c>
      <c r="N51" s="190">
        <f t="shared" si="12"/>
        <v>0.99999999995469357</v>
      </c>
      <c r="O51" s="190">
        <f t="shared" si="12"/>
        <v>0.99999462994807631</v>
      </c>
      <c r="P51" s="190">
        <f t="shared" si="12"/>
        <v>0.99999462994807631</v>
      </c>
      <c r="Q51" s="190">
        <f t="shared" si="12"/>
        <v>0.99996505533835378</v>
      </c>
      <c r="R51" s="190">
        <f t="shared" si="12"/>
        <v>0.99999999995469357</v>
      </c>
      <c r="S51" s="190">
        <f t="shared" si="12"/>
        <v>0.99999999995469357</v>
      </c>
      <c r="T51" s="190">
        <f t="shared" si="16"/>
        <v>0.99999999995469357</v>
      </c>
      <c r="U51" s="230">
        <f t="shared" si="16"/>
        <v>0.99999999782156312</v>
      </c>
      <c r="V51" s="230">
        <f t="shared" si="16"/>
        <v>0.99999999782156324</v>
      </c>
      <c r="W51" s="235">
        <f t="shared" si="16"/>
        <v>0.99999999995469369</v>
      </c>
    </row>
    <row r="52" spans="2:23">
      <c r="B52" s="218">
        <v>310</v>
      </c>
      <c r="C52" s="220" t="s">
        <v>16</v>
      </c>
      <c r="D52" s="224">
        <f t="shared" si="12"/>
        <v>0.999999999994725</v>
      </c>
      <c r="E52" s="190">
        <f t="shared" si="12"/>
        <v>0.99999999999472489</v>
      </c>
      <c r="F52" s="190">
        <f t="shared" ref="F52:V67" si="17">IF((F$2-(SQRT((F$9/F$15)^2+4*F$16*F$14))*$B52) &lt; 0, 0.5*EXP(((F$9/F$15)*F$2)/(2*F$14))*(EXP(-(F$2*(SQRT((F$9/F$15)^2+4*F$16*F$14)))/(2*F$14))*(2-ERFC(-(F$2-(SQRT((F$9/F$15)^2+4*F$16*F$14))*$B52)/(2*SQRT(F$14*$B52))))),0.5*EXP(((F$9/F$15)*F$2)/(2*F$14))*(EXP(-(F$2*(SQRT((F$9/F$15)^2+4*F$16*F$14)))/(2*F$14))*ERFC((F$2-(SQRT((F$9/F$15)^2+4*F$16*F$14))*$B52)/(2*SQRT(F$14*$B52)))))</f>
        <v>0.99999999999472489</v>
      </c>
      <c r="G52" s="190">
        <f t="shared" si="17"/>
        <v>0.99999999999472489</v>
      </c>
      <c r="H52" s="190">
        <f t="shared" si="17"/>
        <v>0.99999999999472489</v>
      </c>
      <c r="I52" s="190">
        <f t="shared" si="17"/>
        <v>0.99999999999472478</v>
      </c>
      <c r="J52" s="190">
        <f t="shared" si="17"/>
        <v>0.99999999999472478</v>
      </c>
      <c r="K52" s="190">
        <f t="shared" si="17"/>
        <v>0.99999999999472478</v>
      </c>
      <c r="L52" s="190">
        <f t="shared" si="17"/>
        <v>0.99999999999472478</v>
      </c>
      <c r="M52" s="190">
        <f t="shared" si="17"/>
        <v>0.99999999999472478</v>
      </c>
      <c r="N52" s="190">
        <f t="shared" si="17"/>
        <v>0.99999999999472478</v>
      </c>
      <c r="O52" s="190">
        <f t="shared" si="17"/>
        <v>0.99999807952610731</v>
      </c>
      <c r="P52" s="190">
        <f t="shared" si="17"/>
        <v>0.99999807952610731</v>
      </c>
      <c r="Q52" s="190">
        <f t="shared" si="17"/>
        <v>0.99998501538430562</v>
      </c>
      <c r="R52" s="190">
        <f t="shared" si="17"/>
        <v>0.99999999999472478</v>
      </c>
      <c r="S52" s="190">
        <f t="shared" si="17"/>
        <v>0.99999999999472478</v>
      </c>
      <c r="T52" s="190">
        <f t="shared" si="17"/>
        <v>0.99999999999472478</v>
      </c>
      <c r="U52" s="230">
        <f t="shared" si="17"/>
        <v>0.99999999967321662</v>
      </c>
      <c r="V52" s="230">
        <f t="shared" si="16"/>
        <v>0.99999999967321651</v>
      </c>
      <c r="W52" s="235">
        <f t="shared" si="16"/>
        <v>0.99999999999472489</v>
      </c>
    </row>
    <row r="53" spans="2:23">
      <c r="B53" s="218">
        <v>320</v>
      </c>
      <c r="C53" s="220" t="s">
        <v>16</v>
      </c>
      <c r="D53" s="224">
        <f t="shared" ref="D53:S112" si="18">IF((D$2-(SQRT((D$9/D$15)^2+4*D$16*D$14))*$B53) &lt; 0, 0.5*EXP(((D$9/D$15)*D$2)/(2*D$14))*(EXP(-(D$2*(SQRT((D$9/D$15)^2+4*D$16*D$14)))/(2*D$14))*(2-ERFC(-(D$2-(SQRT((D$9/D$15)^2+4*D$16*D$14))*$B53)/(2*SQRT(D$14*$B53))))),0.5*EXP(((D$9/D$15)*D$2)/(2*D$14))*(EXP(-(D$2*(SQRT((D$9/D$15)^2+4*D$16*D$14)))/(2*D$14))*ERFC((D$2-(SQRT((D$9/D$15)^2+4*D$16*D$14))*$B53)/(2*SQRT(D$14*$B53)))))</f>
        <v>0.99999999999940903</v>
      </c>
      <c r="E53" s="190">
        <f t="shared" si="18"/>
        <v>0.99999999999940892</v>
      </c>
      <c r="F53" s="190">
        <f t="shared" si="17"/>
        <v>0.99999999999940892</v>
      </c>
      <c r="G53" s="190">
        <f t="shared" si="17"/>
        <v>0.99999999999940892</v>
      </c>
      <c r="H53" s="190">
        <f t="shared" si="17"/>
        <v>0.99999999999940892</v>
      </c>
      <c r="I53" s="190">
        <f t="shared" si="17"/>
        <v>0.99999999999940881</v>
      </c>
      <c r="J53" s="190">
        <f t="shared" si="17"/>
        <v>0.99999999999940881</v>
      </c>
      <c r="K53" s="190">
        <f t="shared" si="17"/>
        <v>0.99999999999940881</v>
      </c>
      <c r="L53" s="190">
        <f t="shared" si="17"/>
        <v>0.99999999999940881</v>
      </c>
      <c r="M53" s="190">
        <f t="shared" si="17"/>
        <v>0.99999999999940881</v>
      </c>
      <c r="N53" s="190">
        <f t="shared" si="17"/>
        <v>0.99999999999940881</v>
      </c>
      <c r="O53" s="190">
        <f t="shared" si="17"/>
        <v>0.9999993247164205</v>
      </c>
      <c r="P53" s="190">
        <f t="shared" si="17"/>
        <v>0.9999993247164205</v>
      </c>
      <c r="Q53" s="190">
        <f t="shared" si="17"/>
        <v>0.99999365983661559</v>
      </c>
      <c r="R53" s="190">
        <f t="shared" si="17"/>
        <v>0.99999999999940881</v>
      </c>
      <c r="S53" s="190">
        <f t="shared" si="17"/>
        <v>0.99999999999940881</v>
      </c>
      <c r="T53" s="190">
        <f t="shared" si="17"/>
        <v>0.99999999999940881</v>
      </c>
      <c r="U53" s="230">
        <f t="shared" si="17"/>
        <v>0.99999999995280464</v>
      </c>
      <c r="V53" s="230">
        <f t="shared" si="16"/>
        <v>0.99999999995280453</v>
      </c>
      <c r="W53" s="235">
        <f t="shared" si="16"/>
        <v>0.99999999999940903</v>
      </c>
    </row>
    <row r="54" spans="2:23">
      <c r="B54" s="218">
        <v>330</v>
      </c>
      <c r="C54" s="220" t="s">
        <v>16</v>
      </c>
      <c r="D54" s="224">
        <f t="shared" si="18"/>
        <v>0.99999999999993605</v>
      </c>
      <c r="E54" s="190">
        <f t="shared" si="18"/>
        <v>0.99999999999993605</v>
      </c>
      <c r="F54" s="190">
        <f t="shared" si="17"/>
        <v>0.99999999999993594</v>
      </c>
      <c r="G54" s="190">
        <f t="shared" si="17"/>
        <v>0.99999999999993594</v>
      </c>
      <c r="H54" s="190">
        <f t="shared" si="17"/>
        <v>0.99999999999993594</v>
      </c>
      <c r="I54" s="190">
        <f t="shared" si="17"/>
        <v>0.99999999999993594</v>
      </c>
      <c r="J54" s="190">
        <f t="shared" si="17"/>
        <v>0.99999999999993594</v>
      </c>
      <c r="K54" s="190">
        <f t="shared" si="17"/>
        <v>0.99999999999993594</v>
      </c>
      <c r="L54" s="190">
        <f t="shared" si="17"/>
        <v>0.99999999999993594</v>
      </c>
      <c r="M54" s="190">
        <f t="shared" si="17"/>
        <v>0.99999999999993594</v>
      </c>
      <c r="N54" s="190">
        <f t="shared" si="17"/>
        <v>0.99999999999993594</v>
      </c>
      <c r="O54" s="190">
        <f t="shared" si="17"/>
        <v>0.99999976619413911</v>
      </c>
      <c r="P54" s="190">
        <f t="shared" si="17"/>
        <v>0.99999976619413911</v>
      </c>
      <c r="Q54" s="190">
        <f t="shared" si="17"/>
        <v>0.99999734996438461</v>
      </c>
      <c r="R54" s="190">
        <f t="shared" si="17"/>
        <v>0.99999999999993594</v>
      </c>
      <c r="S54" s="190">
        <f t="shared" si="17"/>
        <v>0.99999999999993594</v>
      </c>
      <c r="T54" s="190">
        <f t="shared" si="17"/>
        <v>0.99999999999993594</v>
      </c>
      <c r="U54" s="230">
        <f t="shared" si="17"/>
        <v>0.9999999999934156</v>
      </c>
      <c r="V54" s="230">
        <f t="shared" si="17"/>
        <v>0.99999999999341549</v>
      </c>
      <c r="W54" s="235">
        <f t="shared" ref="U54:Z69" si="19">IF((W$2-(SQRT((W$9/W$15)^2+4*W$16*W$14))*$B54) &lt; 0, 0.5*EXP(((W$9/W$15)*W$2)/(2*W$14))*(EXP(-(W$2*(SQRT((W$9/W$15)^2+4*W$16*W$14)))/(2*W$14))*(2-ERFC(-(W$2-(SQRT((W$9/W$15)^2+4*W$16*W$14))*$B54)/(2*SQRT(W$14*$B54))))),0.5*EXP(((W$9/W$15)*W$2)/(2*W$14))*(EXP(-(W$2*(SQRT((W$9/W$15)^2+4*W$16*W$14)))/(2*W$14))*ERFC((W$2-(SQRT((W$9/W$15)^2+4*W$16*W$14))*$B54)/(2*SQRT(W$14*$B54)))))</f>
        <v>0.99999999999993605</v>
      </c>
    </row>
    <row r="55" spans="2:23">
      <c r="B55" s="218">
        <v>340</v>
      </c>
      <c r="C55" s="220" t="s">
        <v>16</v>
      </c>
      <c r="D55" s="224">
        <f t="shared" si="18"/>
        <v>0.99999999999999345</v>
      </c>
      <c r="E55" s="190">
        <f t="shared" si="18"/>
        <v>0.99999999999999334</v>
      </c>
      <c r="F55" s="190">
        <f t="shared" si="17"/>
        <v>0.99999999999999334</v>
      </c>
      <c r="G55" s="190">
        <f t="shared" si="17"/>
        <v>0.99999999999999334</v>
      </c>
      <c r="H55" s="190">
        <f t="shared" si="17"/>
        <v>0.99999999999999334</v>
      </c>
      <c r="I55" s="190">
        <f t="shared" si="17"/>
        <v>0.99999999999999334</v>
      </c>
      <c r="J55" s="190">
        <f t="shared" si="17"/>
        <v>0.99999999999999334</v>
      </c>
      <c r="K55" s="190">
        <f t="shared" si="17"/>
        <v>0.99999999999999334</v>
      </c>
      <c r="L55" s="190">
        <f t="shared" si="17"/>
        <v>0.99999999999999334</v>
      </c>
      <c r="M55" s="190">
        <f t="shared" si="17"/>
        <v>0.99999999999999334</v>
      </c>
      <c r="N55" s="190">
        <f t="shared" si="17"/>
        <v>0.99999999999999334</v>
      </c>
      <c r="O55" s="190">
        <f t="shared" si="17"/>
        <v>0.99999992018429495</v>
      </c>
      <c r="P55" s="190">
        <f t="shared" si="17"/>
        <v>0.99999992018429495</v>
      </c>
      <c r="Q55" s="190">
        <f t="shared" si="17"/>
        <v>0.9999989046571236</v>
      </c>
      <c r="R55" s="190">
        <f t="shared" si="17"/>
        <v>0.99999999999999334</v>
      </c>
      <c r="S55" s="190">
        <f t="shared" si="17"/>
        <v>0.99999999999999334</v>
      </c>
      <c r="T55" s="190">
        <f t="shared" si="17"/>
        <v>0.99999999999999334</v>
      </c>
      <c r="U55" s="230">
        <f t="shared" si="17"/>
        <v>0.99999999999911005</v>
      </c>
      <c r="V55" s="230">
        <f t="shared" si="19"/>
        <v>0.99999999999910993</v>
      </c>
      <c r="W55" s="235">
        <f t="shared" si="19"/>
        <v>0.99999999999999345</v>
      </c>
    </row>
    <row r="56" spans="2:23">
      <c r="B56" s="218">
        <v>350</v>
      </c>
      <c r="C56" s="220" t="s">
        <v>16</v>
      </c>
      <c r="D56" s="224">
        <f t="shared" si="18"/>
        <v>0.99999999999999944</v>
      </c>
      <c r="E56" s="190">
        <f t="shared" si="18"/>
        <v>0.99999999999999933</v>
      </c>
      <c r="F56" s="190">
        <f t="shared" si="17"/>
        <v>0.99999999999999933</v>
      </c>
      <c r="G56" s="190">
        <f t="shared" si="17"/>
        <v>0.99999999999999933</v>
      </c>
      <c r="H56" s="190">
        <f t="shared" si="17"/>
        <v>0.99999999999999933</v>
      </c>
      <c r="I56" s="190">
        <f t="shared" si="17"/>
        <v>0.99999999999999933</v>
      </c>
      <c r="J56" s="190">
        <f t="shared" si="17"/>
        <v>0.99999999999999933</v>
      </c>
      <c r="K56" s="190">
        <f t="shared" si="17"/>
        <v>0.99999999999999933</v>
      </c>
      <c r="L56" s="190">
        <f t="shared" si="17"/>
        <v>0.99999999999999933</v>
      </c>
      <c r="M56" s="190">
        <f t="shared" si="17"/>
        <v>0.99999999999999933</v>
      </c>
      <c r="N56" s="190">
        <f t="shared" si="17"/>
        <v>0.99999999999999933</v>
      </c>
      <c r="O56" s="190">
        <f t="shared" si="17"/>
        <v>0.99999997310351896</v>
      </c>
      <c r="P56" s="190">
        <f t="shared" si="17"/>
        <v>0.99999997310351896</v>
      </c>
      <c r="Q56" s="190">
        <f t="shared" si="17"/>
        <v>0.9999995518764101</v>
      </c>
      <c r="R56" s="190">
        <f t="shared" si="17"/>
        <v>0.99999999999999933</v>
      </c>
      <c r="S56" s="190">
        <f t="shared" si="17"/>
        <v>0.99999999999999933</v>
      </c>
      <c r="T56" s="190">
        <f t="shared" si="17"/>
        <v>0.99999999999999933</v>
      </c>
      <c r="U56" s="230">
        <f t="shared" si="17"/>
        <v>0.99999999999988309</v>
      </c>
      <c r="V56" s="230">
        <f t="shared" si="19"/>
        <v>0.99999999999988309</v>
      </c>
      <c r="W56" s="235">
        <f t="shared" si="19"/>
        <v>0.99999999999999944</v>
      </c>
    </row>
    <row r="57" spans="2:23">
      <c r="B57" s="218">
        <v>360</v>
      </c>
      <c r="C57" s="220" t="s">
        <v>16</v>
      </c>
      <c r="D57" s="224">
        <f t="shared" si="18"/>
        <v>1</v>
      </c>
      <c r="E57" s="190">
        <f t="shared" si="18"/>
        <v>1</v>
      </c>
      <c r="F57" s="190">
        <f t="shared" si="17"/>
        <v>1</v>
      </c>
      <c r="G57" s="190">
        <f t="shared" si="17"/>
        <v>1</v>
      </c>
      <c r="H57" s="190">
        <f t="shared" si="17"/>
        <v>1</v>
      </c>
      <c r="I57" s="190">
        <f t="shared" si="17"/>
        <v>0.99999999999999989</v>
      </c>
      <c r="J57" s="190">
        <f t="shared" si="17"/>
        <v>0.99999999999999989</v>
      </c>
      <c r="K57" s="190">
        <f t="shared" si="17"/>
        <v>0.99999999999999989</v>
      </c>
      <c r="L57" s="190">
        <f t="shared" si="17"/>
        <v>0.99999999999999989</v>
      </c>
      <c r="M57" s="190">
        <f t="shared" si="17"/>
        <v>0.99999999999999989</v>
      </c>
      <c r="N57" s="190">
        <f t="shared" si="17"/>
        <v>0.99999999999999989</v>
      </c>
      <c r="O57" s="190">
        <f t="shared" si="17"/>
        <v>0.99999999104360726</v>
      </c>
      <c r="P57" s="190">
        <f t="shared" si="17"/>
        <v>0.99999999104360726</v>
      </c>
      <c r="Q57" s="190">
        <f t="shared" si="17"/>
        <v>0.99999981838370045</v>
      </c>
      <c r="R57" s="190">
        <f t="shared" si="17"/>
        <v>0.99999999999999989</v>
      </c>
      <c r="S57" s="190">
        <f t="shared" si="17"/>
        <v>0.99999999999999989</v>
      </c>
      <c r="T57" s="190">
        <f t="shared" si="17"/>
        <v>0.99999999999999989</v>
      </c>
      <c r="U57" s="230">
        <f t="shared" si="17"/>
        <v>0.99999999999998523</v>
      </c>
      <c r="V57" s="230">
        <f t="shared" si="19"/>
        <v>0.99999999999998523</v>
      </c>
      <c r="W57" s="235">
        <f t="shared" si="19"/>
        <v>1</v>
      </c>
    </row>
    <row r="58" spans="2:23">
      <c r="B58" s="218">
        <v>370</v>
      </c>
      <c r="C58" s="220" t="s">
        <v>16</v>
      </c>
      <c r="D58" s="224">
        <f t="shared" si="18"/>
        <v>1</v>
      </c>
      <c r="E58" s="190">
        <f t="shared" si="18"/>
        <v>1</v>
      </c>
      <c r="F58" s="190">
        <f t="shared" si="17"/>
        <v>1</v>
      </c>
      <c r="G58" s="190">
        <f t="shared" si="17"/>
        <v>1</v>
      </c>
      <c r="H58" s="190">
        <f t="shared" si="17"/>
        <v>1</v>
      </c>
      <c r="I58" s="190">
        <f t="shared" si="17"/>
        <v>0.99999999999999989</v>
      </c>
      <c r="J58" s="190">
        <f t="shared" si="17"/>
        <v>0.99999999999999989</v>
      </c>
      <c r="K58" s="190">
        <f t="shared" si="17"/>
        <v>0.99999999999999989</v>
      </c>
      <c r="L58" s="190">
        <f t="shared" si="17"/>
        <v>0.99999999999999989</v>
      </c>
      <c r="M58" s="190">
        <f t="shared" si="17"/>
        <v>0.99999999999999989</v>
      </c>
      <c r="N58" s="190">
        <f t="shared" si="17"/>
        <v>0.99999999999999989</v>
      </c>
      <c r="O58" s="190">
        <f t="shared" si="17"/>
        <v>0.99999999705007769</v>
      </c>
      <c r="P58" s="190">
        <f t="shared" si="17"/>
        <v>0.99999999705007769</v>
      </c>
      <c r="Q58" s="190">
        <f t="shared" si="17"/>
        <v>0.99999992703004537</v>
      </c>
      <c r="R58" s="190">
        <f t="shared" si="17"/>
        <v>0.99999999999999989</v>
      </c>
      <c r="S58" s="190">
        <f t="shared" si="17"/>
        <v>0.99999999999999989</v>
      </c>
      <c r="T58" s="190">
        <f t="shared" si="17"/>
        <v>0.99999999999999989</v>
      </c>
      <c r="U58" s="230">
        <f t="shared" si="17"/>
        <v>0.99999999999999822</v>
      </c>
      <c r="V58" s="230">
        <f t="shared" si="17"/>
        <v>0.99999999999999811</v>
      </c>
      <c r="W58" s="235">
        <f t="shared" si="19"/>
        <v>1</v>
      </c>
    </row>
    <row r="59" spans="2:23">
      <c r="B59" s="218">
        <v>380</v>
      </c>
      <c r="C59" s="220" t="s">
        <v>16</v>
      </c>
      <c r="D59" s="224">
        <f t="shared" si="18"/>
        <v>1</v>
      </c>
      <c r="E59" s="190">
        <f t="shared" si="18"/>
        <v>1</v>
      </c>
      <c r="F59" s="190">
        <f t="shared" si="17"/>
        <v>1</v>
      </c>
      <c r="G59" s="190">
        <f t="shared" si="17"/>
        <v>1</v>
      </c>
      <c r="H59" s="190">
        <f t="shared" si="17"/>
        <v>1</v>
      </c>
      <c r="I59" s="190">
        <f t="shared" si="17"/>
        <v>0.99999999999999989</v>
      </c>
      <c r="J59" s="190">
        <f t="shared" si="17"/>
        <v>0.99999999999999989</v>
      </c>
      <c r="K59" s="190">
        <f t="shared" si="17"/>
        <v>0.99999999999999989</v>
      </c>
      <c r="L59" s="190">
        <f t="shared" si="17"/>
        <v>0.99999999999999989</v>
      </c>
      <c r="M59" s="190">
        <f t="shared" si="17"/>
        <v>0.99999999999999989</v>
      </c>
      <c r="N59" s="190">
        <f t="shared" si="17"/>
        <v>0.99999999999999989</v>
      </c>
      <c r="O59" s="190">
        <f t="shared" si="17"/>
        <v>0.99999999903817594</v>
      </c>
      <c r="P59" s="190">
        <f t="shared" si="17"/>
        <v>0.99999999903817594</v>
      </c>
      <c r="Q59" s="190">
        <f t="shared" si="17"/>
        <v>0.99999997091587289</v>
      </c>
      <c r="R59" s="190">
        <f t="shared" si="17"/>
        <v>0.99999999999999989</v>
      </c>
      <c r="S59" s="190">
        <f t="shared" si="17"/>
        <v>0.99999999999999989</v>
      </c>
      <c r="T59" s="190">
        <f t="shared" si="17"/>
        <v>0.99999999999999989</v>
      </c>
      <c r="U59" s="230">
        <f t="shared" si="17"/>
        <v>0.99999999999999978</v>
      </c>
      <c r="V59" s="230">
        <f t="shared" si="17"/>
        <v>0.99999999999999978</v>
      </c>
      <c r="W59" s="235">
        <f t="shared" si="19"/>
        <v>1</v>
      </c>
    </row>
    <row r="60" spans="2:23">
      <c r="B60" s="218">
        <v>390</v>
      </c>
      <c r="C60" s="220" t="s">
        <v>16</v>
      </c>
      <c r="D60" s="224">
        <f t="shared" si="18"/>
        <v>1</v>
      </c>
      <c r="E60" s="190">
        <f t="shared" si="18"/>
        <v>1</v>
      </c>
      <c r="F60" s="190">
        <f t="shared" si="18"/>
        <v>1</v>
      </c>
      <c r="G60" s="190">
        <f t="shared" si="18"/>
        <v>1</v>
      </c>
      <c r="H60" s="190">
        <f t="shared" si="18"/>
        <v>1</v>
      </c>
      <c r="I60" s="190">
        <f t="shared" si="18"/>
        <v>0.99999999999999989</v>
      </c>
      <c r="J60" s="190">
        <f t="shared" si="18"/>
        <v>0.99999999999999989</v>
      </c>
      <c r="K60" s="190">
        <f t="shared" si="18"/>
        <v>0.99999999999999989</v>
      </c>
      <c r="L60" s="190">
        <f t="shared" si="18"/>
        <v>0.99999999999999989</v>
      </c>
      <c r="M60" s="190">
        <f t="shared" si="18"/>
        <v>0.99999999999999989</v>
      </c>
      <c r="N60" s="190">
        <f t="shared" si="18"/>
        <v>0.99999999999999989</v>
      </c>
      <c r="O60" s="190">
        <f t="shared" si="18"/>
        <v>0.99999999968931552</v>
      </c>
      <c r="P60" s="190">
        <f t="shared" si="18"/>
        <v>0.99999999968931552</v>
      </c>
      <c r="Q60" s="190">
        <f t="shared" si="18"/>
        <v>0.99999998849325256</v>
      </c>
      <c r="R60" s="190">
        <f t="shared" si="18"/>
        <v>0.99999999999999989</v>
      </c>
      <c r="S60" s="190">
        <f t="shared" si="18"/>
        <v>0.99999999999999989</v>
      </c>
      <c r="T60" s="190">
        <f t="shared" si="17"/>
        <v>0.99999999999999989</v>
      </c>
      <c r="U60" s="230">
        <f t="shared" si="19"/>
        <v>1</v>
      </c>
      <c r="V60" s="230">
        <f t="shared" si="19"/>
        <v>1</v>
      </c>
      <c r="W60" s="235">
        <f t="shared" si="19"/>
        <v>1</v>
      </c>
    </row>
    <row r="61" spans="2:23">
      <c r="B61" s="218">
        <v>400</v>
      </c>
      <c r="C61" s="220" t="s">
        <v>16</v>
      </c>
      <c r="D61" s="224">
        <f t="shared" si="18"/>
        <v>1</v>
      </c>
      <c r="E61" s="190">
        <f t="shared" si="18"/>
        <v>1</v>
      </c>
      <c r="F61" s="190">
        <f t="shared" si="18"/>
        <v>1</v>
      </c>
      <c r="G61" s="190">
        <f t="shared" si="18"/>
        <v>1</v>
      </c>
      <c r="H61" s="190">
        <f t="shared" si="18"/>
        <v>1</v>
      </c>
      <c r="I61" s="190">
        <f t="shared" si="18"/>
        <v>0.99999999999999989</v>
      </c>
      <c r="J61" s="190">
        <f t="shared" si="18"/>
        <v>0.99999999999999989</v>
      </c>
      <c r="K61" s="190">
        <f t="shared" si="18"/>
        <v>0.99999999999999989</v>
      </c>
      <c r="L61" s="190">
        <f t="shared" si="18"/>
        <v>0.99999999999999989</v>
      </c>
      <c r="M61" s="190">
        <f t="shared" si="18"/>
        <v>0.99999999999999989</v>
      </c>
      <c r="N61" s="190">
        <f t="shared" si="18"/>
        <v>0.99999999999999989</v>
      </c>
      <c r="O61" s="190">
        <f t="shared" si="18"/>
        <v>0.99999999990050936</v>
      </c>
      <c r="P61" s="190">
        <f t="shared" si="18"/>
        <v>0.99999999990050936</v>
      </c>
      <c r="Q61" s="190">
        <f t="shared" si="18"/>
        <v>0.99999999547862617</v>
      </c>
      <c r="R61" s="190">
        <f t="shared" si="18"/>
        <v>0.99999999999999989</v>
      </c>
      <c r="S61" s="190">
        <f t="shared" si="18"/>
        <v>0.99999999999999989</v>
      </c>
      <c r="T61" s="190">
        <f t="shared" si="17"/>
        <v>0.99999999999999989</v>
      </c>
      <c r="U61" s="230">
        <f t="shared" si="17"/>
        <v>1</v>
      </c>
      <c r="V61" s="230">
        <f t="shared" si="19"/>
        <v>1</v>
      </c>
      <c r="W61" s="235">
        <f t="shared" si="19"/>
        <v>1</v>
      </c>
    </row>
    <row r="62" spans="2:23">
      <c r="B62" s="218">
        <v>410</v>
      </c>
      <c r="C62" s="220" t="s">
        <v>16</v>
      </c>
      <c r="D62" s="224">
        <f t="shared" si="18"/>
        <v>1</v>
      </c>
      <c r="E62" s="190">
        <f t="shared" si="18"/>
        <v>1</v>
      </c>
      <c r="F62" s="190">
        <f t="shared" si="17"/>
        <v>1</v>
      </c>
      <c r="G62" s="190">
        <f t="shared" si="17"/>
        <v>1</v>
      </c>
      <c r="H62" s="190">
        <f t="shared" si="17"/>
        <v>1</v>
      </c>
      <c r="I62" s="190">
        <f t="shared" si="17"/>
        <v>0.99999999999999989</v>
      </c>
      <c r="J62" s="190">
        <f t="shared" si="17"/>
        <v>0.99999999999999989</v>
      </c>
      <c r="K62" s="190">
        <f t="shared" si="17"/>
        <v>0.99999999999999989</v>
      </c>
      <c r="L62" s="190">
        <f t="shared" si="17"/>
        <v>0.99999999999999989</v>
      </c>
      <c r="M62" s="190">
        <f t="shared" si="17"/>
        <v>0.99999999999999989</v>
      </c>
      <c r="N62" s="190">
        <f t="shared" si="17"/>
        <v>0.99999999999999989</v>
      </c>
      <c r="O62" s="190">
        <f t="shared" si="17"/>
        <v>0.99999999996839506</v>
      </c>
      <c r="P62" s="190">
        <f t="shared" si="17"/>
        <v>0.99999999996839506</v>
      </c>
      <c r="Q62" s="190">
        <f t="shared" si="17"/>
        <v>0.999999998234678</v>
      </c>
      <c r="R62" s="190">
        <f t="shared" si="17"/>
        <v>0.99999999999999989</v>
      </c>
      <c r="S62" s="190">
        <f t="shared" si="17"/>
        <v>0.99999999999999989</v>
      </c>
      <c r="T62" s="190">
        <f t="shared" si="17"/>
        <v>0.99999999999999989</v>
      </c>
      <c r="U62" s="230">
        <f t="shared" si="17"/>
        <v>1</v>
      </c>
      <c r="V62" s="230">
        <f t="shared" si="19"/>
        <v>1</v>
      </c>
      <c r="W62" s="235">
        <f t="shared" si="19"/>
        <v>1</v>
      </c>
    </row>
    <row r="63" spans="2:23">
      <c r="B63" s="218">
        <v>420</v>
      </c>
      <c r="C63" s="220" t="s">
        <v>16</v>
      </c>
      <c r="D63" s="224">
        <f t="shared" si="18"/>
        <v>1</v>
      </c>
      <c r="E63" s="190">
        <f t="shared" si="18"/>
        <v>1</v>
      </c>
      <c r="F63" s="190">
        <f t="shared" si="17"/>
        <v>1</v>
      </c>
      <c r="G63" s="190">
        <f t="shared" si="17"/>
        <v>1</v>
      </c>
      <c r="H63" s="190">
        <f t="shared" si="17"/>
        <v>1</v>
      </c>
      <c r="I63" s="190">
        <f t="shared" si="17"/>
        <v>0.99999999999999989</v>
      </c>
      <c r="J63" s="190">
        <f t="shared" si="17"/>
        <v>0.99999999999999989</v>
      </c>
      <c r="K63" s="190">
        <f t="shared" si="17"/>
        <v>0.99999999999999989</v>
      </c>
      <c r="L63" s="190">
        <f t="shared" si="17"/>
        <v>0.99999999999999989</v>
      </c>
      <c r="M63" s="190">
        <f t="shared" si="17"/>
        <v>0.99999999999999989</v>
      </c>
      <c r="N63" s="190">
        <f t="shared" si="17"/>
        <v>0.99999999999999989</v>
      </c>
      <c r="O63" s="190">
        <f t="shared" si="17"/>
        <v>0.99999999999003497</v>
      </c>
      <c r="P63" s="190">
        <f t="shared" si="17"/>
        <v>0.99999999999003497</v>
      </c>
      <c r="Q63" s="190">
        <f t="shared" si="17"/>
        <v>0.9999999993148152</v>
      </c>
      <c r="R63" s="190">
        <f t="shared" si="17"/>
        <v>0.99999999999999989</v>
      </c>
      <c r="S63" s="190">
        <f t="shared" si="17"/>
        <v>0.99999999999999989</v>
      </c>
      <c r="T63" s="190">
        <f t="shared" si="17"/>
        <v>0.99999999999999989</v>
      </c>
      <c r="U63" s="230">
        <f t="shared" si="17"/>
        <v>1</v>
      </c>
      <c r="V63" s="230">
        <f t="shared" si="19"/>
        <v>1</v>
      </c>
      <c r="W63" s="235">
        <f t="shared" si="19"/>
        <v>1</v>
      </c>
    </row>
    <row r="64" spans="2:23">
      <c r="B64" s="218">
        <v>430</v>
      </c>
      <c r="C64" s="220" t="s">
        <v>16</v>
      </c>
      <c r="D64" s="224">
        <f t="shared" si="18"/>
        <v>1</v>
      </c>
      <c r="E64" s="190">
        <f t="shared" si="18"/>
        <v>1</v>
      </c>
      <c r="F64" s="190">
        <f t="shared" si="17"/>
        <v>1</v>
      </c>
      <c r="G64" s="190">
        <f t="shared" si="17"/>
        <v>1</v>
      </c>
      <c r="H64" s="190">
        <f t="shared" si="17"/>
        <v>1</v>
      </c>
      <c r="I64" s="190">
        <f t="shared" si="17"/>
        <v>0.99999999999999989</v>
      </c>
      <c r="J64" s="190">
        <f t="shared" si="17"/>
        <v>0.99999999999999989</v>
      </c>
      <c r="K64" s="190">
        <f t="shared" si="17"/>
        <v>0.99999999999999989</v>
      </c>
      <c r="L64" s="190">
        <f t="shared" si="17"/>
        <v>0.99999999999999989</v>
      </c>
      <c r="M64" s="190">
        <f t="shared" si="17"/>
        <v>0.99999999999999989</v>
      </c>
      <c r="N64" s="190">
        <f t="shared" si="17"/>
        <v>0.99999999999999989</v>
      </c>
      <c r="O64" s="190">
        <f t="shared" si="17"/>
        <v>0.99999999999687983</v>
      </c>
      <c r="P64" s="190">
        <f t="shared" si="17"/>
        <v>0.99999999999687983</v>
      </c>
      <c r="Q64" s="190">
        <f t="shared" si="17"/>
        <v>0.99999999973551634</v>
      </c>
      <c r="R64" s="190">
        <f t="shared" si="17"/>
        <v>0.99999999999999989</v>
      </c>
      <c r="S64" s="190">
        <f t="shared" si="17"/>
        <v>0.99999999999999989</v>
      </c>
      <c r="T64" s="190">
        <f t="shared" si="17"/>
        <v>0.99999999999999989</v>
      </c>
      <c r="U64" s="230">
        <f t="shared" si="17"/>
        <v>1</v>
      </c>
      <c r="V64" s="230">
        <f t="shared" si="19"/>
        <v>1</v>
      </c>
      <c r="W64" s="235">
        <f t="shared" si="19"/>
        <v>1</v>
      </c>
    </row>
    <row r="65" spans="2:23">
      <c r="B65" s="218">
        <v>440</v>
      </c>
      <c r="C65" s="220" t="s">
        <v>16</v>
      </c>
      <c r="D65" s="224">
        <f t="shared" si="18"/>
        <v>1</v>
      </c>
      <c r="E65" s="190">
        <f t="shared" si="18"/>
        <v>1</v>
      </c>
      <c r="F65" s="190">
        <f t="shared" si="17"/>
        <v>1</v>
      </c>
      <c r="G65" s="190">
        <f t="shared" si="17"/>
        <v>1</v>
      </c>
      <c r="H65" s="190">
        <f t="shared" si="17"/>
        <v>1</v>
      </c>
      <c r="I65" s="190">
        <f t="shared" si="17"/>
        <v>0.99999999999999989</v>
      </c>
      <c r="J65" s="190">
        <f t="shared" si="17"/>
        <v>0.99999999999999989</v>
      </c>
      <c r="K65" s="190">
        <f t="shared" si="17"/>
        <v>0.99999999999999989</v>
      </c>
      <c r="L65" s="190">
        <f t="shared" si="17"/>
        <v>0.99999999999999989</v>
      </c>
      <c r="M65" s="190">
        <f t="shared" si="17"/>
        <v>0.99999999999999989</v>
      </c>
      <c r="N65" s="190">
        <f t="shared" si="17"/>
        <v>0.99999999999999989</v>
      </c>
      <c r="O65" s="190">
        <f t="shared" si="17"/>
        <v>0.99999999999902933</v>
      </c>
      <c r="P65" s="190">
        <f t="shared" si="17"/>
        <v>0.99999999999902933</v>
      </c>
      <c r="Q65" s="190">
        <f t="shared" si="17"/>
        <v>0.99999999989843147</v>
      </c>
      <c r="R65" s="190">
        <f t="shared" si="17"/>
        <v>0.99999999999999989</v>
      </c>
      <c r="S65" s="190">
        <f t="shared" si="17"/>
        <v>0.99999999999999989</v>
      </c>
      <c r="T65" s="190">
        <f t="shared" si="17"/>
        <v>0.99999999999999989</v>
      </c>
      <c r="U65" s="230">
        <f t="shared" si="17"/>
        <v>1</v>
      </c>
      <c r="V65" s="230">
        <f t="shared" si="19"/>
        <v>1</v>
      </c>
      <c r="W65" s="235">
        <f t="shared" si="19"/>
        <v>1</v>
      </c>
    </row>
    <row r="66" spans="2:23">
      <c r="B66" s="218">
        <v>450</v>
      </c>
      <c r="C66" s="220" t="s">
        <v>16</v>
      </c>
      <c r="D66" s="224">
        <f t="shared" si="18"/>
        <v>1</v>
      </c>
      <c r="E66" s="190">
        <f t="shared" si="18"/>
        <v>1</v>
      </c>
      <c r="F66" s="190">
        <f t="shared" si="17"/>
        <v>1</v>
      </c>
      <c r="G66" s="190">
        <f t="shared" si="17"/>
        <v>1</v>
      </c>
      <c r="H66" s="190">
        <f t="shared" si="17"/>
        <v>1</v>
      </c>
      <c r="I66" s="190">
        <f t="shared" si="17"/>
        <v>0.99999999999999989</v>
      </c>
      <c r="J66" s="190">
        <f t="shared" si="17"/>
        <v>0.99999999999999989</v>
      </c>
      <c r="K66" s="190">
        <f t="shared" si="17"/>
        <v>0.99999999999999989</v>
      </c>
      <c r="L66" s="190">
        <f t="shared" si="17"/>
        <v>0.99999999999999989</v>
      </c>
      <c r="M66" s="190">
        <f t="shared" si="17"/>
        <v>0.99999999999999989</v>
      </c>
      <c r="N66" s="190">
        <f t="shared" si="17"/>
        <v>0.99999999999999989</v>
      </c>
      <c r="O66" s="190">
        <f t="shared" si="17"/>
        <v>0.99999999999969991</v>
      </c>
      <c r="P66" s="190">
        <f t="shared" si="17"/>
        <v>0.99999999999969991</v>
      </c>
      <c r="Q66" s="190">
        <f t="shared" si="17"/>
        <v>0.99999999996118194</v>
      </c>
      <c r="R66" s="190">
        <f t="shared" si="17"/>
        <v>0.99999999999999989</v>
      </c>
      <c r="S66" s="190">
        <f t="shared" si="17"/>
        <v>0.99999999999999989</v>
      </c>
      <c r="T66" s="190">
        <f t="shared" si="17"/>
        <v>0.99999999999999989</v>
      </c>
      <c r="U66" s="230">
        <f t="shared" si="17"/>
        <v>1</v>
      </c>
      <c r="V66" s="230">
        <f t="shared" si="19"/>
        <v>1</v>
      </c>
      <c r="W66" s="235">
        <f t="shared" si="19"/>
        <v>1</v>
      </c>
    </row>
    <row r="67" spans="2:23">
      <c r="B67" s="218">
        <v>460</v>
      </c>
      <c r="C67" s="220" t="s">
        <v>16</v>
      </c>
      <c r="D67" s="224">
        <f t="shared" si="18"/>
        <v>1</v>
      </c>
      <c r="E67" s="190">
        <f t="shared" si="18"/>
        <v>1</v>
      </c>
      <c r="F67" s="190">
        <f t="shared" si="17"/>
        <v>1</v>
      </c>
      <c r="G67" s="190">
        <f t="shared" si="17"/>
        <v>1</v>
      </c>
      <c r="H67" s="190">
        <f t="shared" si="17"/>
        <v>1</v>
      </c>
      <c r="I67" s="190">
        <f t="shared" si="17"/>
        <v>0.99999999999999989</v>
      </c>
      <c r="J67" s="190">
        <f t="shared" si="17"/>
        <v>0.99999999999999989</v>
      </c>
      <c r="K67" s="190">
        <f t="shared" si="17"/>
        <v>0.99999999999999989</v>
      </c>
      <c r="L67" s="190">
        <f t="shared" si="17"/>
        <v>0.99999999999999989</v>
      </c>
      <c r="M67" s="190">
        <f t="shared" si="17"/>
        <v>0.99999999999999989</v>
      </c>
      <c r="N67" s="190">
        <f t="shared" si="17"/>
        <v>0.99999999999999989</v>
      </c>
      <c r="O67" s="190">
        <f t="shared" si="17"/>
        <v>0.99999999999990763</v>
      </c>
      <c r="P67" s="190">
        <f t="shared" si="17"/>
        <v>0.99999999999990763</v>
      </c>
      <c r="Q67" s="190">
        <f t="shared" si="17"/>
        <v>0.99999999998523081</v>
      </c>
      <c r="R67" s="190">
        <f t="shared" si="17"/>
        <v>0.99999999999999989</v>
      </c>
      <c r="S67" s="190">
        <f t="shared" si="17"/>
        <v>0.99999999999999989</v>
      </c>
      <c r="T67" s="190">
        <f t="shared" si="17"/>
        <v>0.99999999999999989</v>
      </c>
      <c r="U67" s="230">
        <f t="shared" si="17"/>
        <v>1</v>
      </c>
      <c r="V67" s="230">
        <f t="shared" si="19"/>
        <v>1</v>
      </c>
      <c r="W67" s="235">
        <f t="shared" si="19"/>
        <v>1</v>
      </c>
    </row>
    <row r="68" spans="2:23">
      <c r="B68" s="218">
        <v>470</v>
      </c>
      <c r="C68" s="220" t="s">
        <v>16</v>
      </c>
      <c r="D68" s="224">
        <f t="shared" si="18"/>
        <v>1</v>
      </c>
      <c r="E68" s="190">
        <f t="shared" si="18"/>
        <v>1</v>
      </c>
      <c r="F68" s="190">
        <f t="shared" si="18"/>
        <v>1</v>
      </c>
      <c r="G68" s="190">
        <f t="shared" si="18"/>
        <v>1</v>
      </c>
      <c r="H68" s="190">
        <f t="shared" si="18"/>
        <v>1</v>
      </c>
      <c r="I68" s="190">
        <f t="shared" si="18"/>
        <v>0.99999999999999989</v>
      </c>
      <c r="J68" s="190">
        <f t="shared" si="18"/>
        <v>0.99999999999999989</v>
      </c>
      <c r="K68" s="190">
        <f t="shared" si="18"/>
        <v>0.99999999999999989</v>
      </c>
      <c r="L68" s="190">
        <f t="shared" si="18"/>
        <v>0.99999999999999989</v>
      </c>
      <c r="M68" s="190">
        <f t="shared" si="18"/>
        <v>0.99999999999999989</v>
      </c>
      <c r="N68" s="190">
        <f t="shared" si="18"/>
        <v>0.99999999999999989</v>
      </c>
      <c r="O68" s="190">
        <f t="shared" si="18"/>
        <v>0.99999999999997191</v>
      </c>
      <c r="P68" s="190">
        <f t="shared" si="18"/>
        <v>0.99999999999997191</v>
      </c>
      <c r="Q68" s="190">
        <f t="shared" si="18"/>
        <v>0.99999999999440436</v>
      </c>
      <c r="R68" s="190">
        <f t="shared" si="18"/>
        <v>0.99999999999999989</v>
      </c>
      <c r="S68" s="190">
        <f t="shared" si="18"/>
        <v>0.99999999999999989</v>
      </c>
      <c r="T68" s="190">
        <f t="shared" ref="T68:AI83" si="20">IF((T$2-(SQRT((T$9/T$15)^2+4*T$16*T$14))*$B68) &lt; 0, 0.5*EXP(((T$9/T$15)*T$2)/(2*T$14))*(EXP(-(T$2*(SQRT((T$9/T$15)^2+4*T$16*T$14)))/(2*T$14))*(2-ERFC(-(T$2-(SQRT((T$9/T$15)^2+4*T$16*T$14))*$B68)/(2*SQRT(T$14*$B68))))),0.5*EXP(((T$9/T$15)*T$2)/(2*T$14))*(EXP(-(T$2*(SQRT((T$9/T$15)^2+4*T$16*T$14)))/(2*T$14))*ERFC((T$2-(SQRT((T$9/T$15)^2+4*T$16*T$14))*$B68)/(2*SQRT(T$14*$B68)))))</f>
        <v>0.99999999999999989</v>
      </c>
      <c r="U68" s="230">
        <f t="shared" si="20"/>
        <v>1</v>
      </c>
      <c r="V68" s="230">
        <f t="shared" si="19"/>
        <v>1</v>
      </c>
      <c r="W68" s="235">
        <f t="shared" si="19"/>
        <v>1</v>
      </c>
    </row>
    <row r="69" spans="2:23">
      <c r="B69" s="218">
        <v>480</v>
      </c>
      <c r="C69" s="220" t="s">
        <v>16</v>
      </c>
      <c r="D69" s="224">
        <f t="shared" si="18"/>
        <v>1</v>
      </c>
      <c r="E69" s="190">
        <f t="shared" si="18"/>
        <v>1</v>
      </c>
      <c r="F69" s="190">
        <f t="shared" si="18"/>
        <v>1</v>
      </c>
      <c r="G69" s="190">
        <f t="shared" si="18"/>
        <v>1</v>
      </c>
      <c r="H69" s="190">
        <f t="shared" si="18"/>
        <v>1</v>
      </c>
      <c r="I69" s="190">
        <f t="shared" si="18"/>
        <v>0.99999999999999989</v>
      </c>
      <c r="J69" s="190">
        <f t="shared" si="18"/>
        <v>0.99999999999999989</v>
      </c>
      <c r="K69" s="190">
        <f t="shared" si="18"/>
        <v>0.99999999999999989</v>
      </c>
      <c r="L69" s="190">
        <f t="shared" si="18"/>
        <v>0.99999999999999989</v>
      </c>
      <c r="M69" s="190">
        <f t="shared" si="18"/>
        <v>0.99999999999999989</v>
      </c>
      <c r="N69" s="190">
        <f t="shared" si="18"/>
        <v>0.99999999999999989</v>
      </c>
      <c r="O69" s="190">
        <f t="shared" si="18"/>
        <v>0.99999999999999134</v>
      </c>
      <c r="P69" s="190">
        <f t="shared" si="18"/>
        <v>0.99999999999999134</v>
      </c>
      <c r="Q69" s="190">
        <f t="shared" si="18"/>
        <v>0.99999999999788824</v>
      </c>
      <c r="R69" s="190">
        <f t="shared" si="18"/>
        <v>0.99999999999999989</v>
      </c>
      <c r="S69" s="190">
        <f t="shared" si="18"/>
        <v>0.99999999999999989</v>
      </c>
      <c r="T69" s="190">
        <f t="shared" si="20"/>
        <v>0.99999999999999989</v>
      </c>
      <c r="U69" s="230">
        <f t="shared" si="20"/>
        <v>1</v>
      </c>
      <c r="V69" s="230">
        <f t="shared" si="19"/>
        <v>1</v>
      </c>
      <c r="W69" s="235">
        <f t="shared" si="19"/>
        <v>1</v>
      </c>
    </row>
    <row r="70" spans="2:23">
      <c r="B70" s="218">
        <v>490</v>
      </c>
      <c r="C70" s="220" t="s">
        <v>16</v>
      </c>
      <c r="D70" s="224">
        <f t="shared" si="18"/>
        <v>1</v>
      </c>
      <c r="E70" s="190">
        <f t="shared" si="18"/>
        <v>1</v>
      </c>
      <c r="F70" s="190">
        <f t="shared" si="18"/>
        <v>1</v>
      </c>
      <c r="G70" s="190">
        <f t="shared" si="18"/>
        <v>1</v>
      </c>
      <c r="H70" s="190">
        <f t="shared" si="18"/>
        <v>1</v>
      </c>
      <c r="I70" s="190">
        <f t="shared" si="18"/>
        <v>0.99999999999999989</v>
      </c>
      <c r="J70" s="190">
        <f t="shared" si="18"/>
        <v>0.99999999999999989</v>
      </c>
      <c r="K70" s="190">
        <f t="shared" si="18"/>
        <v>0.99999999999999989</v>
      </c>
      <c r="L70" s="190">
        <f t="shared" si="18"/>
        <v>0.99999999999999989</v>
      </c>
      <c r="M70" s="190">
        <f t="shared" si="18"/>
        <v>0.99999999999999989</v>
      </c>
      <c r="N70" s="190">
        <f t="shared" si="18"/>
        <v>0.99999999999999989</v>
      </c>
      <c r="O70" s="190">
        <f t="shared" si="18"/>
        <v>0.99999999999999734</v>
      </c>
      <c r="P70" s="190">
        <f t="shared" si="18"/>
        <v>0.99999999999999734</v>
      </c>
      <c r="Q70" s="190">
        <f t="shared" si="18"/>
        <v>0.99999999999920597</v>
      </c>
      <c r="R70" s="190">
        <f t="shared" si="18"/>
        <v>0.99999999999999989</v>
      </c>
      <c r="S70" s="190">
        <f t="shared" si="18"/>
        <v>0.99999999999999989</v>
      </c>
      <c r="T70" s="190">
        <f t="shared" si="20"/>
        <v>0.99999999999999989</v>
      </c>
      <c r="U70" s="230">
        <f t="shared" si="20"/>
        <v>1</v>
      </c>
      <c r="V70" s="230">
        <f t="shared" si="20"/>
        <v>1</v>
      </c>
      <c r="W70" s="235">
        <f t="shared" si="20"/>
        <v>1</v>
      </c>
    </row>
    <row r="71" spans="2:23">
      <c r="B71" s="218">
        <v>500</v>
      </c>
      <c r="C71" s="220" t="s">
        <v>16</v>
      </c>
      <c r="D71" s="224">
        <f t="shared" si="18"/>
        <v>1</v>
      </c>
      <c r="E71" s="190">
        <f t="shared" si="18"/>
        <v>1</v>
      </c>
      <c r="F71" s="190">
        <f t="shared" si="18"/>
        <v>1</v>
      </c>
      <c r="G71" s="190">
        <f t="shared" si="18"/>
        <v>1</v>
      </c>
      <c r="H71" s="190">
        <f t="shared" si="18"/>
        <v>1</v>
      </c>
      <c r="I71" s="190">
        <f t="shared" si="18"/>
        <v>0.99999999999999989</v>
      </c>
      <c r="J71" s="190">
        <f t="shared" si="18"/>
        <v>0.99999999999999989</v>
      </c>
      <c r="K71" s="190">
        <f t="shared" si="18"/>
        <v>0.99999999999999989</v>
      </c>
      <c r="L71" s="190">
        <f t="shared" si="18"/>
        <v>0.99999999999999989</v>
      </c>
      <c r="M71" s="190">
        <f t="shared" si="18"/>
        <v>0.99999999999999989</v>
      </c>
      <c r="N71" s="190">
        <f t="shared" si="18"/>
        <v>0.99999999999999989</v>
      </c>
      <c r="O71" s="190">
        <f t="shared" si="18"/>
        <v>0.99999999999999922</v>
      </c>
      <c r="P71" s="190">
        <f t="shared" si="18"/>
        <v>0.99999999999999922</v>
      </c>
      <c r="Q71" s="190">
        <f t="shared" si="18"/>
        <v>0.99999999999970257</v>
      </c>
      <c r="R71" s="190">
        <f t="shared" si="18"/>
        <v>0.99999999999999989</v>
      </c>
      <c r="S71" s="190">
        <f t="shared" si="18"/>
        <v>0.99999999999999989</v>
      </c>
      <c r="T71" s="190">
        <f t="shared" si="20"/>
        <v>0.99999999999999989</v>
      </c>
      <c r="U71" s="230">
        <f t="shared" si="20"/>
        <v>1</v>
      </c>
      <c r="V71" s="230">
        <f t="shared" si="20"/>
        <v>1</v>
      </c>
      <c r="W71" s="235">
        <f t="shared" si="20"/>
        <v>1</v>
      </c>
    </row>
    <row r="72" spans="2:23">
      <c r="B72" s="218">
        <v>510</v>
      </c>
      <c r="C72" s="220" t="s">
        <v>16</v>
      </c>
      <c r="D72" s="224">
        <f t="shared" si="18"/>
        <v>1</v>
      </c>
      <c r="E72" s="190">
        <f t="shared" si="18"/>
        <v>1</v>
      </c>
      <c r="F72" s="190">
        <f t="shared" si="18"/>
        <v>1</v>
      </c>
      <c r="G72" s="190">
        <f t="shared" si="18"/>
        <v>1</v>
      </c>
      <c r="H72" s="190">
        <f t="shared" si="18"/>
        <v>1</v>
      </c>
      <c r="I72" s="190">
        <f t="shared" si="18"/>
        <v>0.99999999999999989</v>
      </c>
      <c r="J72" s="190">
        <f t="shared" si="18"/>
        <v>0.99999999999999989</v>
      </c>
      <c r="K72" s="190">
        <f t="shared" si="18"/>
        <v>0.99999999999999989</v>
      </c>
      <c r="L72" s="190">
        <f t="shared" si="18"/>
        <v>0.99999999999999989</v>
      </c>
      <c r="M72" s="190">
        <f t="shared" si="18"/>
        <v>0.99999999999999989</v>
      </c>
      <c r="N72" s="190">
        <f t="shared" si="18"/>
        <v>0.99999999999999989</v>
      </c>
      <c r="O72" s="190">
        <f t="shared" si="18"/>
        <v>0.99999999999999989</v>
      </c>
      <c r="P72" s="190">
        <f t="shared" si="18"/>
        <v>0.99999999999999989</v>
      </c>
      <c r="Q72" s="190">
        <f t="shared" si="18"/>
        <v>0.99999999999988898</v>
      </c>
      <c r="R72" s="190">
        <f t="shared" si="18"/>
        <v>0.99999999999999989</v>
      </c>
      <c r="S72" s="190">
        <f t="shared" si="18"/>
        <v>0.99999999999999989</v>
      </c>
      <c r="T72" s="190">
        <f t="shared" si="20"/>
        <v>0.99999999999999989</v>
      </c>
      <c r="U72" s="230">
        <f t="shared" si="20"/>
        <v>1</v>
      </c>
      <c r="V72" s="230">
        <f t="shared" si="20"/>
        <v>1</v>
      </c>
      <c r="W72" s="235">
        <f t="shared" si="20"/>
        <v>1</v>
      </c>
    </row>
    <row r="73" spans="2:23">
      <c r="B73" s="218">
        <v>520</v>
      </c>
      <c r="C73" s="220" t="s">
        <v>16</v>
      </c>
      <c r="D73" s="224">
        <f t="shared" si="18"/>
        <v>1</v>
      </c>
      <c r="E73" s="190">
        <f t="shared" si="18"/>
        <v>1</v>
      </c>
      <c r="F73" s="190">
        <f t="shared" si="18"/>
        <v>1</v>
      </c>
      <c r="G73" s="190">
        <f t="shared" si="18"/>
        <v>1</v>
      </c>
      <c r="H73" s="190">
        <f t="shared" si="18"/>
        <v>1</v>
      </c>
      <c r="I73" s="190">
        <f t="shared" si="18"/>
        <v>0.99999999999999989</v>
      </c>
      <c r="J73" s="190">
        <f t="shared" si="18"/>
        <v>0.99999999999999989</v>
      </c>
      <c r="K73" s="190">
        <f t="shared" si="18"/>
        <v>0.99999999999999989</v>
      </c>
      <c r="L73" s="190">
        <f t="shared" si="18"/>
        <v>0.99999999999999989</v>
      </c>
      <c r="M73" s="190">
        <f t="shared" si="18"/>
        <v>0.99999999999999989</v>
      </c>
      <c r="N73" s="190">
        <f t="shared" si="18"/>
        <v>0.99999999999999989</v>
      </c>
      <c r="O73" s="190">
        <f t="shared" si="18"/>
        <v>1</v>
      </c>
      <c r="P73" s="190">
        <f t="shared" si="18"/>
        <v>1</v>
      </c>
      <c r="Q73" s="190">
        <f t="shared" si="18"/>
        <v>0.99999999999995881</v>
      </c>
      <c r="R73" s="190">
        <f t="shared" si="18"/>
        <v>0.99999999999999989</v>
      </c>
      <c r="S73" s="190">
        <f t="shared" si="18"/>
        <v>0.99999999999999989</v>
      </c>
      <c r="T73" s="190">
        <f t="shared" si="20"/>
        <v>0.99999999999999989</v>
      </c>
      <c r="U73" s="230">
        <f t="shared" si="20"/>
        <v>1</v>
      </c>
      <c r="V73" s="230">
        <f t="shared" si="20"/>
        <v>1</v>
      </c>
      <c r="W73" s="235">
        <f t="shared" si="20"/>
        <v>1</v>
      </c>
    </row>
    <row r="74" spans="2:23">
      <c r="B74" s="218">
        <v>530</v>
      </c>
      <c r="C74" s="220" t="s">
        <v>16</v>
      </c>
      <c r="D74" s="224">
        <f t="shared" si="18"/>
        <v>1</v>
      </c>
      <c r="E74" s="190">
        <f t="shared" si="18"/>
        <v>1</v>
      </c>
      <c r="F74" s="190">
        <f t="shared" si="18"/>
        <v>1</v>
      </c>
      <c r="G74" s="190">
        <f t="shared" si="18"/>
        <v>1</v>
      </c>
      <c r="H74" s="190">
        <f t="shared" si="18"/>
        <v>1</v>
      </c>
      <c r="I74" s="190">
        <f t="shared" si="18"/>
        <v>0.99999999999999989</v>
      </c>
      <c r="J74" s="190">
        <f t="shared" si="18"/>
        <v>0.99999999999999989</v>
      </c>
      <c r="K74" s="190">
        <f t="shared" si="18"/>
        <v>0.99999999999999989</v>
      </c>
      <c r="L74" s="190">
        <f t="shared" si="18"/>
        <v>0.99999999999999989</v>
      </c>
      <c r="M74" s="190">
        <f t="shared" si="18"/>
        <v>0.99999999999999989</v>
      </c>
      <c r="N74" s="190">
        <f t="shared" si="18"/>
        <v>0.99999999999999989</v>
      </c>
      <c r="O74" s="190">
        <f t="shared" si="18"/>
        <v>1</v>
      </c>
      <c r="P74" s="190">
        <f t="shared" si="18"/>
        <v>1</v>
      </c>
      <c r="Q74" s="190">
        <f t="shared" si="18"/>
        <v>0.99999999999998479</v>
      </c>
      <c r="R74" s="190">
        <f t="shared" si="18"/>
        <v>0.99999999999999989</v>
      </c>
      <c r="S74" s="190">
        <f t="shared" si="18"/>
        <v>0.99999999999999989</v>
      </c>
      <c r="T74" s="190">
        <f t="shared" si="20"/>
        <v>0.99999999999999989</v>
      </c>
      <c r="U74" s="230">
        <f t="shared" si="20"/>
        <v>1</v>
      </c>
      <c r="V74" s="230">
        <f t="shared" si="20"/>
        <v>1</v>
      </c>
      <c r="W74" s="235">
        <f t="shared" si="20"/>
        <v>1</v>
      </c>
    </row>
    <row r="75" spans="2:23">
      <c r="B75" s="218">
        <v>540</v>
      </c>
      <c r="C75" s="220" t="s">
        <v>16</v>
      </c>
      <c r="D75" s="224">
        <f t="shared" si="18"/>
        <v>1</v>
      </c>
      <c r="E75" s="190">
        <f t="shared" si="18"/>
        <v>1</v>
      </c>
      <c r="F75" s="190">
        <f t="shared" si="18"/>
        <v>1</v>
      </c>
      <c r="G75" s="190">
        <f t="shared" si="18"/>
        <v>1</v>
      </c>
      <c r="H75" s="190">
        <f t="shared" si="18"/>
        <v>1</v>
      </c>
      <c r="I75" s="190">
        <f t="shared" si="18"/>
        <v>0.99999999999999989</v>
      </c>
      <c r="J75" s="190">
        <f t="shared" si="18"/>
        <v>0.99999999999999989</v>
      </c>
      <c r="K75" s="190">
        <f t="shared" si="18"/>
        <v>0.99999999999999989</v>
      </c>
      <c r="L75" s="190">
        <f t="shared" si="18"/>
        <v>0.99999999999999989</v>
      </c>
      <c r="M75" s="190">
        <f t="shared" si="18"/>
        <v>0.99999999999999989</v>
      </c>
      <c r="N75" s="190">
        <f t="shared" si="18"/>
        <v>0.99999999999999989</v>
      </c>
      <c r="O75" s="190">
        <f t="shared" si="18"/>
        <v>1</v>
      </c>
      <c r="P75" s="190">
        <f t="shared" si="18"/>
        <v>1</v>
      </c>
      <c r="Q75" s="190">
        <f t="shared" si="18"/>
        <v>0.99999999999999445</v>
      </c>
      <c r="R75" s="190">
        <f t="shared" si="18"/>
        <v>0.99999999999999989</v>
      </c>
      <c r="S75" s="190">
        <f t="shared" si="18"/>
        <v>0.99999999999999989</v>
      </c>
      <c r="T75" s="190">
        <f t="shared" si="20"/>
        <v>0.99999999999999989</v>
      </c>
      <c r="U75" s="230">
        <f t="shared" si="20"/>
        <v>1</v>
      </c>
      <c r="V75" s="230">
        <f t="shared" si="20"/>
        <v>1</v>
      </c>
      <c r="W75" s="235">
        <f t="shared" si="20"/>
        <v>1</v>
      </c>
    </row>
    <row r="76" spans="2:23">
      <c r="B76" s="218">
        <v>550</v>
      </c>
      <c r="C76" s="220" t="s">
        <v>16</v>
      </c>
      <c r="D76" s="224">
        <f t="shared" si="18"/>
        <v>1</v>
      </c>
      <c r="E76" s="190">
        <f t="shared" si="18"/>
        <v>1</v>
      </c>
      <c r="F76" s="190">
        <f t="shared" si="18"/>
        <v>1</v>
      </c>
      <c r="G76" s="190">
        <f t="shared" si="18"/>
        <v>1</v>
      </c>
      <c r="H76" s="190">
        <f t="shared" si="18"/>
        <v>1</v>
      </c>
      <c r="I76" s="190">
        <f t="shared" si="18"/>
        <v>0.99999999999999989</v>
      </c>
      <c r="J76" s="190">
        <f t="shared" si="18"/>
        <v>0.99999999999999989</v>
      </c>
      <c r="K76" s="190">
        <f t="shared" si="18"/>
        <v>0.99999999999999989</v>
      </c>
      <c r="L76" s="190">
        <f t="shared" si="18"/>
        <v>0.99999999999999989</v>
      </c>
      <c r="M76" s="190">
        <f t="shared" si="18"/>
        <v>0.99999999999999989</v>
      </c>
      <c r="N76" s="190">
        <f t="shared" si="18"/>
        <v>0.99999999999999989</v>
      </c>
      <c r="O76" s="190">
        <f t="shared" si="18"/>
        <v>1</v>
      </c>
      <c r="P76" s="190">
        <f t="shared" si="18"/>
        <v>1</v>
      </c>
      <c r="Q76" s="190">
        <f t="shared" si="18"/>
        <v>0.99999999999999789</v>
      </c>
      <c r="R76" s="190">
        <f t="shared" si="18"/>
        <v>0.99999999999999989</v>
      </c>
      <c r="S76" s="190">
        <f t="shared" si="18"/>
        <v>0.99999999999999989</v>
      </c>
      <c r="T76" s="190">
        <f t="shared" si="20"/>
        <v>0.99999999999999989</v>
      </c>
      <c r="U76" s="230">
        <f t="shared" si="20"/>
        <v>1</v>
      </c>
      <c r="V76" s="230">
        <f t="shared" si="20"/>
        <v>1</v>
      </c>
      <c r="W76" s="235">
        <f t="shared" si="20"/>
        <v>1</v>
      </c>
    </row>
    <row r="77" spans="2:23">
      <c r="B77" s="218">
        <v>560</v>
      </c>
      <c r="C77" s="220" t="s">
        <v>16</v>
      </c>
      <c r="D77" s="224">
        <f t="shared" si="18"/>
        <v>1</v>
      </c>
      <c r="E77" s="190">
        <f t="shared" si="18"/>
        <v>1</v>
      </c>
      <c r="F77" s="190">
        <f t="shared" si="18"/>
        <v>1</v>
      </c>
      <c r="G77" s="190">
        <f t="shared" si="18"/>
        <v>1</v>
      </c>
      <c r="H77" s="190">
        <f t="shared" si="18"/>
        <v>1</v>
      </c>
      <c r="I77" s="190">
        <f t="shared" si="18"/>
        <v>0.99999999999999989</v>
      </c>
      <c r="J77" s="190">
        <f t="shared" si="18"/>
        <v>0.99999999999999989</v>
      </c>
      <c r="K77" s="190">
        <f t="shared" si="18"/>
        <v>0.99999999999999989</v>
      </c>
      <c r="L77" s="190">
        <f t="shared" si="18"/>
        <v>0.99999999999999989</v>
      </c>
      <c r="M77" s="190">
        <f t="shared" si="18"/>
        <v>0.99999999999999989</v>
      </c>
      <c r="N77" s="190">
        <f t="shared" si="18"/>
        <v>0.99999999999999989</v>
      </c>
      <c r="O77" s="190">
        <f t="shared" si="18"/>
        <v>1</v>
      </c>
      <c r="P77" s="190">
        <f t="shared" si="18"/>
        <v>1</v>
      </c>
      <c r="Q77" s="190">
        <f t="shared" si="18"/>
        <v>0.99999999999999922</v>
      </c>
      <c r="R77" s="190">
        <f t="shared" si="18"/>
        <v>0.99999999999999989</v>
      </c>
      <c r="S77" s="190">
        <f t="shared" si="18"/>
        <v>0.99999999999999989</v>
      </c>
      <c r="T77" s="190">
        <f t="shared" si="20"/>
        <v>0.99999999999999989</v>
      </c>
      <c r="U77" s="230">
        <f t="shared" si="20"/>
        <v>1</v>
      </c>
      <c r="V77" s="230">
        <f t="shared" si="20"/>
        <v>1</v>
      </c>
      <c r="W77" s="235">
        <f t="shared" si="20"/>
        <v>1</v>
      </c>
    </row>
    <row r="78" spans="2:23">
      <c r="B78" s="218">
        <v>570</v>
      </c>
      <c r="C78" s="220" t="s">
        <v>16</v>
      </c>
      <c r="D78" s="224">
        <f t="shared" si="18"/>
        <v>1</v>
      </c>
      <c r="E78" s="190">
        <f t="shared" si="18"/>
        <v>1</v>
      </c>
      <c r="F78" s="190">
        <f t="shared" si="18"/>
        <v>1</v>
      </c>
      <c r="G78" s="190">
        <f t="shared" si="18"/>
        <v>1</v>
      </c>
      <c r="H78" s="190">
        <f t="shared" si="18"/>
        <v>1</v>
      </c>
      <c r="I78" s="190">
        <f t="shared" si="18"/>
        <v>0.99999999999999989</v>
      </c>
      <c r="J78" s="190">
        <f t="shared" si="18"/>
        <v>0.99999999999999989</v>
      </c>
      <c r="K78" s="190">
        <f t="shared" si="18"/>
        <v>0.99999999999999989</v>
      </c>
      <c r="L78" s="190">
        <f t="shared" si="18"/>
        <v>0.99999999999999989</v>
      </c>
      <c r="M78" s="190">
        <f t="shared" si="18"/>
        <v>0.99999999999999989</v>
      </c>
      <c r="N78" s="190">
        <f t="shared" si="18"/>
        <v>0.99999999999999989</v>
      </c>
      <c r="O78" s="190">
        <f t="shared" si="18"/>
        <v>1</v>
      </c>
      <c r="P78" s="190">
        <f t="shared" si="18"/>
        <v>1</v>
      </c>
      <c r="Q78" s="190">
        <f t="shared" si="18"/>
        <v>0.99999999999999989</v>
      </c>
      <c r="R78" s="190">
        <f t="shared" si="18"/>
        <v>0.99999999999999989</v>
      </c>
      <c r="S78" s="190">
        <f t="shared" si="18"/>
        <v>0.99999999999999989</v>
      </c>
      <c r="T78" s="190">
        <f t="shared" si="20"/>
        <v>0.99999999999999989</v>
      </c>
      <c r="U78" s="230">
        <f t="shared" si="20"/>
        <v>1</v>
      </c>
      <c r="V78" s="230">
        <f t="shared" si="20"/>
        <v>1</v>
      </c>
      <c r="W78" s="235">
        <f t="shared" si="20"/>
        <v>1</v>
      </c>
    </row>
    <row r="79" spans="2:23">
      <c r="B79" s="218">
        <v>580</v>
      </c>
      <c r="C79" s="220" t="s">
        <v>16</v>
      </c>
      <c r="D79" s="224">
        <f t="shared" si="18"/>
        <v>1</v>
      </c>
      <c r="E79" s="190">
        <f t="shared" si="18"/>
        <v>1</v>
      </c>
      <c r="F79" s="190">
        <f t="shared" si="18"/>
        <v>1</v>
      </c>
      <c r="G79" s="190">
        <f t="shared" si="18"/>
        <v>1</v>
      </c>
      <c r="H79" s="190">
        <f t="shared" si="18"/>
        <v>1</v>
      </c>
      <c r="I79" s="190">
        <f t="shared" si="18"/>
        <v>0.99999999999999989</v>
      </c>
      <c r="J79" s="190">
        <f t="shared" si="18"/>
        <v>0.99999999999999989</v>
      </c>
      <c r="K79" s="190">
        <f t="shared" si="18"/>
        <v>0.99999999999999989</v>
      </c>
      <c r="L79" s="190">
        <f t="shared" si="18"/>
        <v>0.99999999999999989</v>
      </c>
      <c r="M79" s="190">
        <f t="shared" si="18"/>
        <v>0.99999999999999989</v>
      </c>
      <c r="N79" s="190">
        <f t="shared" si="18"/>
        <v>0.99999999999999989</v>
      </c>
      <c r="O79" s="190">
        <f t="shared" si="18"/>
        <v>1</v>
      </c>
      <c r="P79" s="190">
        <f t="shared" si="18"/>
        <v>1</v>
      </c>
      <c r="Q79" s="190">
        <f t="shared" si="18"/>
        <v>1</v>
      </c>
      <c r="R79" s="190">
        <f t="shared" si="18"/>
        <v>0.99999999999999989</v>
      </c>
      <c r="S79" s="190">
        <f t="shared" si="18"/>
        <v>0.99999999999999989</v>
      </c>
      <c r="T79" s="190">
        <f t="shared" si="20"/>
        <v>0.99999999999999989</v>
      </c>
      <c r="U79" s="230">
        <f t="shared" si="20"/>
        <v>1</v>
      </c>
      <c r="V79" s="230">
        <f t="shared" si="20"/>
        <v>1</v>
      </c>
      <c r="W79" s="235">
        <f t="shared" si="20"/>
        <v>1</v>
      </c>
    </row>
    <row r="80" spans="2:23">
      <c r="B80" s="218">
        <v>590</v>
      </c>
      <c r="C80" s="220" t="s">
        <v>16</v>
      </c>
      <c r="D80" s="224">
        <f t="shared" si="18"/>
        <v>1</v>
      </c>
      <c r="E80" s="190">
        <f t="shared" si="18"/>
        <v>1</v>
      </c>
      <c r="F80" s="190">
        <f t="shared" si="18"/>
        <v>1</v>
      </c>
      <c r="G80" s="190">
        <f t="shared" si="18"/>
        <v>1</v>
      </c>
      <c r="H80" s="190">
        <f t="shared" si="18"/>
        <v>1</v>
      </c>
      <c r="I80" s="190">
        <f t="shared" ref="I80:AA81" si="21">IF((I$2-(SQRT((I$9/I$15)^2+4*I$16*I$14))*$B80) &lt; 0, 0.5*EXP(((I$9/I$15)*I$2)/(2*I$14))*(EXP(-(I$2*(SQRT((I$9/I$15)^2+4*I$16*I$14)))/(2*I$14))*(2-ERFC(-(I$2-(SQRT((I$9/I$15)^2+4*I$16*I$14))*$B80)/(2*SQRT(I$14*$B80))))),0.5*EXP(((I$9/I$15)*I$2)/(2*I$14))*(EXP(-(I$2*(SQRT((I$9/I$15)^2+4*I$16*I$14)))/(2*I$14))*ERFC((I$2-(SQRT((I$9/I$15)^2+4*I$16*I$14))*$B80)/(2*SQRT(I$14*$B80)))))</f>
        <v>0.99999999999999989</v>
      </c>
      <c r="J80" s="190">
        <f t="shared" si="21"/>
        <v>0.99999999999999989</v>
      </c>
      <c r="K80" s="190">
        <f t="shared" si="21"/>
        <v>0.99999999999999989</v>
      </c>
      <c r="L80" s="190">
        <f t="shared" si="21"/>
        <v>0.99999999999999989</v>
      </c>
      <c r="M80" s="190">
        <f t="shared" si="21"/>
        <v>0.99999999999999989</v>
      </c>
      <c r="N80" s="190">
        <f t="shared" si="21"/>
        <v>0.99999999999999989</v>
      </c>
      <c r="O80" s="190">
        <f t="shared" si="21"/>
        <v>1</v>
      </c>
      <c r="P80" s="190">
        <f t="shared" si="21"/>
        <v>1</v>
      </c>
      <c r="Q80" s="190">
        <f t="shared" si="21"/>
        <v>1</v>
      </c>
      <c r="R80" s="190">
        <f t="shared" si="21"/>
        <v>0.99999999999999989</v>
      </c>
      <c r="S80" s="190">
        <f t="shared" si="21"/>
        <v>0.99999999999999989</v>
      </c>
      <c r="T80" s="190">
        <f t="shared" si="21"/>
        <v>0.99999999999999989</v>
      </c>
      <c r="U80" s="230">
        <f t="shared" si="21"/>
        <v>1</v>
      </c>
      <c r="V80" s="230">
        <f t="shared" si="21"/>
        <v>1</v>
      </c>
      <c r="W80" s="235">
        <f t="shared" si="21"/>
        <v>1</v>
      </c>
    </row>
    <row r="81" spans="2:23">
      <c r="B81" s="221">
        <v>600</v>
      </c>
      <c r="C81" s="222" t="s">
        <v>16</v>
      </c>
      <c r="D81" s="225">
        <f t="shared" ref="D81:S14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1</v>
      </c>
      <c r="E81" s="241">
        <f t="shared" si="22"/>
        <v>1</v>
      </c>
      <c r="F81" s="241">
        <f t="shared" si="22"/>
        <v>1</v>
      </c>
      <c r="G81" s="241">
        <f t="shared" si="22"/>
        <v>1</v>
      </c>
      <c r="H81" s="241">
        <f t="shared" si="22"/>
        <v>1</v>
      </c>
      <c r="I81" s="241">
        <f t="shared" si="22"/>
        <v>0.99999999999999989</v>
      </c>
      <c r="J81" s="241">
        <f t="shared" si="22"/>
        <v>0.99999999999999989</v>
      </c>
      <c r="K81" s="241">
        <f t="shared" si="22"/>
        <v>0.99999999999999989</v>
      </c>
      <c r="L81" s="241">
        <f t="shared" si="22"/>
        <v>0.99999999999999989</v>
      </c>
      <c r="M81" s="241">
        <f t="shared" si="22"/>
        <v>0.99999999999999989</v>
      </c>
      <c r="N81" s="241">
        <f t="shared" si="22"/>
        <v>0.99999999999999989</v>
      </c>
      <c r="O81" s="241">
        <f t="shared" si="22"/>
        <v>1</v>
      </c>
      <c r="P81" s="241">
        <f t="shared" si="22"/>
        <v>1</v>
      </c>
      <c r="Q81" s="241">
        <f t="shared" si="22"/>
        <v>1</v>
      </c>
      <c r="R81" s="241">
        <f t="shared" si="22"/>
        <v>0.99999999999999989</v>
      </c>
      <c r="S81" s="241">
        <f t="shared" si="22"/>
        <v>0.99999999999999989</v>
      </c>
      <c r="T81" s="241">
        <f t="shared" si="21"/>
        <v>0.99999999999999989</v>
      </c>
      <c r="U81" s="242">
        <f t="shared" si="21"/>
        <v>1</v>
      </c>
      <c r="V81" s="242">
        <f t="shared" si="21"/>
        <v>1</v>
      </c>
      <c r="W81" s="243">
        <f t="shared" si="21"/>
        <v>1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81"/>
  <sheetViews>
    <sheetView topLeftCell="B21" workbookViewId="0">
      <selection activeCell="A25" sqref="A25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W3" si="1">U2</f>
        <v>50</v>
      </c>
      <c r="W2" s="180">
        <f t="shared" si="1"/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X'!B8</f>
        <v>0.27745638262087297</v>
      </c>
      <c r="E5" s="180">
        <f>D5</f>
        <v>0.27745638262087297</v>
      </c>
      <c r="F5" s="180">
        <f t="shared" ref="F5:U6" si="2">E5</f>
        <v>0.27745638262087297</v>
      </c>
      <c r="G5" s="180">
        <f t="shared" si="2"/>
        <v>0.27745638262087297</v>
      </c>
      <c r="H5" s="180">
        <f t="shared" si="2"/>
        <v>0.27745638262087297</v>
      </c>
      <c r="I5" s="180">
        <f t="shared" si="2"/>
        <v>0.27745638262087297</v>
      </c>
      <c r="J5" s="180">
        <f t="shared" si="2"/>
        <v>0.27745638262087297</v>
      </c>
      <c r="K5" s="180">
        <f t="shared" si="2"/>
        <v>0.27745638262087297</v>
      </c>
      <c r="L5" s="180">
        <f t="shared" si="2"/>
        <v>0.27745638262087297</v>
      </c>
      <c r="M5" s="180">
        <f t="shared" si="2"/>
        <v>0.27745638262087297</v>
      </c>
      <c r="N5" s="180">
        <f t="shared" si="2"/>
        <v>0.27745638262087297</v>
      </c>
      <c r="O5" s="180">
        <f t="shared" si="2"/>
        <v>0.27745638262087297</v>
      </c>
      <c r="P5" s="180">
        <f t="shared" si="2"/>
        <v>0.27745638262087297</v>
      </c>
      <c r="Q5" s="180">
        <f t="shared" si="2"/>
        <v>0.27745638262087297</v>
      </c>
      <c r="R5" s="180">
        <f t="shared" si="2"/>
        <v>0.27745638262087297</v>
      </c>
      <c r="S5" s="180">
        <f t="shared" si="2"/>
        <v>0.27745638262087297</v>
      </c>
      <c r="T5" s="180">
        <f t="shared" si="2"/>
        <v>0.27745638262087297</v>
      </c>
      <c r="U5" s="180">
        <f t="shared" si="2"/>
        <v>0.27745638262087297</v>
      </c>
      <c r="V5" s="180">
        <f t="shared" ref="V5:W6" si="3">U5</f>
        <v>0.27745638262087297</v>
      </c>
      <c r="W5" s="180">
        <f t="shared" si="3"/>
        <v>0.27745638262087297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1.9147405860546867</v>
      </c>
      <c r="E7" s="177">
        <f t="shared" ref="E7:W7" si="4">(1-E5)*E6</f>
        <v>1.9147405860546867</v>
      </c>
      <c r="F7" s="177">
        <f t="shared" si="4"/>
        <v>1.9147405860546867</v>
      </c>
      <c r="G7" s="177">
        <f t="shared" si="4"/>
        <v>1.9147405860546867</v>
      </c>
      <c r="H7" s="177">
        <f t="shared" si="4"/>
        <v>1.9147405860546867</v>
      </c>
      <c r="I7" s="177">
        <f t="shared" si="4"/>
        <v>1.9147405860546867</v>
      </c>
      <c r="J7" s="177">
        <f t="shared" si="4"/>
        <v>1.9147405860546867</v>
      </c>
      <c r="K7" s="177">
        <f t="shared" si="4"/>
        <v>1.9147405860546867</v>
      </c>
      <c r="L7" s="177">
        <f t="shared" si="4"/>
        <v>1.9147405860546867</v>
      </c>
      <c r="M7" s="177">
        <f t="shared" si="4"/>
        <v>1.9147405860546867</v>
      </c>
      <c r="N7" s="177">
        <f t="shared" si="4"/>
        <v>1.9147405860546867</v>
      </c>
      <c r="O7" s="177">
        <f t="shared" si="4"/>
        <v>1.9147405860546867</v>
      </c>
      <c r="P7" s="177">
        <f t="shared" si="4"/>
        <v>1.9147405860546867</v>
      </c>
      <c r="Q7" s="177">
        <f t="shared" si="4"/>
        <v>1.9147405860546867</v>
      </c>
      <c r="R7" s="177">
        <f t="shared" si="4"/>
        <v>1.9147405860546867</v>
      </c>
      <c r="S7" s="177">
        <f t="shared" si="4"/>
        <v>1.9147405860546867</v>
      </c>
      <c r="T7" s="177">
        <f t="shared" si="4"/>
        <v>1.9147405860546867</v>
      </c>
      <c r="U7" s="177">
        <f t="shared" si="4"/>
        <v>1.9147405860546867</v>
      </c>
      <c r="V7" s="177">
        <f t="shared" si="4"/>
        <v>1.9147405860546867</v>
      </c>
      <c r="W7" s="177">
        <f t="shared" si="4"/>
        <v>1.9147405860546867</v>
      </c>
    </row>
    <row r="8" spans="1:23">
      <c r="A8" s="175" t="s">
        <v>98</v>
      </c>
      <c r="B8" s="176" t="s">
        <v>68</v>
      </c>
      <c r="C8" s="176" t="s">
        <v>69</v>
      </c>
      <c r="D8" s="177">
        <f>'SV X'!B9</f>
        <v>4.7530000000000001</v>
      </c>
      <c r="E8" s="180">
        <f>D8</f>
        <v>4.7530000000000001</v>
      </c>
      <c r="F8" s="180">
        <f t="shared" ref="F8:W8" si="5">E8</f>
        <v>4.7530000000000001</v>
      </c>
      <c r="G8" s="180">
        <f t="shared" si="5"/>
        <v>4.7530000000000001</v>
      </c>
      <c r="H8" s="180">
        <f t="shared" si="5"/>
        <v>4.7530000000000001</v>
      </c>
      <c r="I8" s="180">
        <f t="shared" si="5"/>
        <v>4.7530000000000001</v>
      </c>
      <c r="J8" s="180">
        <f t="shared" si="5"/>
        <v>4.7530000000000001</v>
      </c>
      <c r="K8" s="180">
        <f t="shared" si="5"/>
        <v>4.7530000000000001</v>
      </c>
      <c r="L8" s="180">
        <f t="shared" si="5"/>
        <v>4.7530000000000001</v>
      </c>
      <c r="M8" s="180">
        <f t="shared" si="5"/>
        <v>4.7530000000000001</v>
      </c>
      <c r="N8" s="180">
        <f t="shared" si="5"/>
        <v>4.7530000000000001</v>
      </c>
      <c r="O8" s="180">
        <f t="shared" si="5"/>
        <v>4.7530000000000001</v>
      </c>
      <c r="P8" s="180">
        <f t="shared" si="5"/>
        <v>4.7530000000000001</v>
      </c>
      <c r="Q8" s="180">
        <f t="shared" si="5"/>
        <v>4.7530000000000001</v>
      </c>
      <c r="R8" s="180">
        <f t="shared" si="5"/>
        <v>4.7530000000000001</v>
      </c>
      <c r="S8" s="180">
        <f t="shared" si="5"/>
        <v>4.7530000000000001</v>
      </c>
      <c r="T8" s="180">
        <f t="shared" si="5"/>
        <v>4.7530000000000001</v>
      </c>
      <c r="U8" s="180">
        <f t="shared" si="5"/>
        <v>4.7530000000000001</v>
      </c>
      <c r="V8" s="180">
        <f t="shared" si="5"/>
        <v>4.7530000000000001</v>
      </c>
      <c r="W8" s="180">
        <f t="shared" si="5"/>
        <v>4.7530000000000001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0.44513027479375639</v>
      </c>
      <c r="E9" s="181">
        <f t="shared" ref="E9:W9" si="6">E8/(PI()*(E3^2)*E5)</f>
        <v>0.44513027479375639</v>
      </c>
      <c r="F9" s="181">
        <f t="shared" si="6"/>
        <v>0.44513027479375639</v>
      </c>
      <c r="G9" s="181">
        <f t="shared" si="6"/>
        <v>0.44513027479375639</v>
      </c>
      <c r="H9" s="181">
        <f t="shared" si="6"/>
        <v>0.44513027479375639</v>
      </c>
      <c r="I9" s="181">
        <f t="shared" si="6"/>
        <v>0.44513027479375639</v>
      </c>
      <c r="J9" s="181">
        <f t="shared" si="6"/>
        <v>0.44513027479375639</v>
      </c>
      <c r="K9" s="181">
        <f t="shared" si="6"/>
        <v>0.44513027479375639</v>
      </c>
      <c r="L9" s="181">
        <f t="shared" si="6"/>
        <v>0.44513027479375639</v>
      </c>
      <c r="M9" s="181">
        <f t="shared" si="6"/>
        <v>0.44513027479375639</v>
      </c>
      <c r="N9" s="181">
        <f t="shared" si="6"/>
        <v>0.44513027479375639</v>
      </c>
      <c r="O9" s="181">
        <f t="shared" si="6"/>
        <v>0.44513027479375639</v>
      </c>
      <c r="P9" s="181">
        <f t="shared" si="6"/>
        <v>0.44513027479375639</v>
      </c>
      <c r="Q9" s="181">
        <f t="shared" si="6"/>
        <v>0.44513027479375639</v>
      </c>
      <c r="R9" s="181">
        <f t="shared" si="6"/>
        <v>0.44513027479375639</v>
      </c>
      <c r="S9" s="181">
        <f t="shared" si="6"/>
        <v>0.44513027479375639</v>
      </c>
      <c r="T9" s="181">
        <f t="shared" si="6"/>
        <v>0.44513027479375639</v>
      </c>
      <c r="U9" s="181">
        <f t="shared" si="6"/>
        <v>0.44513027479375639</v>
      </c>
      <c r="V9" s="181">
        <f t="shared" si="6"/>
        <v>0.44513027479375639</v>
      </c>
      <c r="W9" s="181">
        <f t="shared" si="6"/>
        <v>0.44513027479375639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X'!B10</f>
        <v>3.5</v>
      </c>
      <c r="E10" s="180">
        <f>D10</f>
        <v>3.5</v>
      </c>
      <c r="F10" s="180">
        <f t="shared" ref="F10:W10" si="7">E10</f>
        <v>3.5</v>
      </c>
      <c r="G10" s="180">
        <f t="shared" si="7"/>
        <v>3.5</v>
      </c>
      <c r="H10" s="180">
        <f t="shared" si="7"/>
        <v>3.5</v>
      </c>
      <c r="I10" s="180">
        <f t="shared" si="7"/>
        <v>3.5</v>
      </c>
      <c r="J10" s="180">
        <f t="shared" si="7"/>
        <v>3.5</v>
      </c>
      <c r="K10" s="180">
        <f t="shared" si="7"/>
        <v>3.5</v>
      </c>
      <c r="L10" s="180">
        <f t="shared" si="7"/>
        <v>3.5</v>
      </c>
      <c r="M10" s="180">
        <f t="shared" si="7"/>
        <v>3.5</v>
      </c>
      <c r="N10" s="180">
        <f t="shared" si="7"/>
        <v>3.5</v>
      </c>
      <c r="O10" s="180">
        <f t="shared" si="7"/>
        <v>3.5</v>
      </c>
      <c r="P10" s="180">
        <f t="shared" si="7"/>
        <v>3.5</v>
      </c>
      <c r="Q10" s="180">
        <f t="shared" si="7"/>
        <v>3.5</v>
      </c>
      <c r="R10" s="180">
        <f t="shared" si="7"/>
        <v>3.5</v>
      </c>
      <c r="S10" s="180">
        <f t="shared" si="7"/>
        <v>3.5</v>
      </c>
      <c r="T10" s="180">
        <f t="shared" si="7"/>
        <v>3.5</v>
      </c>
      <c r="U10" s="180">
        <f t="shared" si="7"/>
        <v>3.5</v>
      </c>
      <c r="V10" s="180">
        <f t="shared" si="7"/>
        <v>3.5</v>
      </c>
      <c r="W10" s="180">
        <f t="shared" si="7"/>
        <v>3.5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X'!$AM$15:$AM$49,COLUMN(A1),ROW(A1))</f>
        <v>100</v>
      </c>
      <c r="E11" s="177">
        <f>INDEX('SV X'!$AM$15:$AM$49,COLUMN(D1),ROW(D1))</f>
        <v>1</v>
      </c>
      <c r="F11" s="177">
        <f>INDEX('SV X'!$AM$15:$AM$49,COLUMN(E1),ROW(E1))</f>
        <v>0.15</v>
      </c>
      <c r="G11" s="177">
        <f>INDEX('SV X'!$AM$15:$AM$49,COLUMN(F1),ROW(F1))</f>
        <v>0.14000000000000001</v>
      </c>
      <c r="H11" s="177">
        <f>INDEX('SV X'!$AM$15:$AM$49,COLUMN(G1),ROW(G1))</f>
        <v>0.14000000000000001</v>
      </c>
      <c r="I11" s="177">
        <f>INDEX('SV X'!$AM$15:$AM$49,COLUMN(H1),ROW(H1))</f>
        <v>0.14000000000000001</v>
      </c>
      <c r="J11" s="177">
        <f>INDEX('SV X'!$AM$15:$AM$49,COLUMN(I1),ROW(I1))</f>
        <v>0.14000000000000001</v>
      </c>
      <c r="K11" s="177">
        <f>INDEX('SV X'!$AM$15:$AM$49,COLUMN(J1),ROW(J1))</f>
        <v>0.14000000000000001</v>
      </c>
      <c r="L11" s="177">
        <f>INDEX('SV X'!$AM$15:$AM$49,COLUMN(K1),ROW(K1))</f>
        <v>7.0000000000000007E-2</v>
      </c>
      <c r="M11" s="177">
        <f>INDEX('SV X'!$AM$15:$AM$49,COLUMN(L1),ROW(L1))</f>
        <v>7.0000000000000007E-2</v>
      </c>
      <c r="N11" s="177">
        <f>INDEX('SV X'!$AM$15:$AM$49,COLUMN(M1),ROW(M1))</f>
        <v>7.0000000000000007E-2</v>
      </c>
      <c r="O11" s="177">
        <f>INDEX('SV X'!$AM$15:$AM$49,COLUMN(N1),ROW(N1))</f>
        <v>0.4</v>
      </c>
      <c r="P11" s="177">
        <f>INDEX('SV X'!$AM$15:$AM$49,COLUMN(O1),ROW(O1))</f>
        <v>3</v>
      </c>
      <c r="Q11" s="177">
        <f>INDEX('SV X'!$AM$15:$AM$49,COLUMN(P1),ROW(P1))</f>
        <v>3</v>
      </c>
      <c r="R11" s="177">
        <f>INDEX('SV X'!$AM$15:$AM$49,COLUMN(Q1),ROW(Q1))</f>
        <v>0.3</v>
      </c>
      <c r="S11" s="177">
        <f>INDEX('SV X'!$AM$15:$AM$49,COLUMN(R1),ROW(R1))</f>
        <v>7.0000000000000007E-2</v>
      </c>
      <c r="T11" s="177">
        <f>INDEX('SV X'!$AM$15:$AM$49,COLUMN(S1),ROW(S1))</f>
        <v>7.0000000000000007E-2</v>
      </c>
      <c r="U11" s="177">
        <f>INDEX('SV X'!$AM$15:$AM$49,COLUMN(U1),ROW(U1))</f>
        <v>7.0000000000000007E-2</v>
      </c>
      <c r="V11" s="177">
        <f>INDEX('SV X'!$AM$15:$AM$49,COLUMN(V1),ROW(V1))</f>
        <v>0.03</v>
      </c>
      <c r="W11" s="177">
        <f>INDEX('SV X'!$AM$15:$AM$49,COLUMN(W1),ROW(W1))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3.5044513027479374</v>
      </c>
      <c r="E12" s="177">
        <f t="shared" ref="E12:W12" si="8">E10+(E9/(E11*E15))</f>
        <v>3.919934221503544</v>
      </c>
      <c r="F12" s="177">
        <f t="shared" si="8"/>
        <v>6.1495849690104549</v>
      </c>
      <c r="G12" s="177">
        <f t="shared" si="8"/>
        <v>6.3644161827140042</v>
      </c>
      <c r="H12" s="177">
        <f t="shared" si="8"/>
        <v>6.3644161827140042</v>
      </c>
      <c r="I12" s="177">
        <f t="shared" si="8"/>
        <v>6.3644161827140042</v>
      </c>
      <c r="J12" s="177">
        <f t="shared" si="8"/>
        <v>6.3644161827140042</v>
      </c>
      <c r="K12" s="177">
        <f t="shared" si="8"/>
        <v>6.3644161827140042</v>
      </c>
      <c r="L12" s="177">
        <f t="shared" si="8"/>
        <v>9.8590039256250908</v>
      </c>
      <c r="M12" s="177">
        <f t="shared" si="8"/>
        <v>9.8590039256250908</v>
      </c>
      <c r="N12" s="177">
        <f t="shared" si="8"/>
        <v>9.5561942148810388</v>
      </c>
      <c r="O12" s="177">
        <f t="shared" si="8"/>
        <v>4.5598339876041818</v>
      </c>
      <c r="P12" s="177">
        <f t="shared" si="8"/>
        <v>3.6413111983472244</v>
      </c>
      <c r="Q12" s="177">
        <f t="shared" si="8"/>
        <v>3.6413111983472244</v>
      </c>
      <c r="R12" s="177">
        <f t="shared" si="8"/>
        <v>4.913111983472243</v>
      </c>
      <c r="S12" s="177">
        <f t="shared" si="8"/>
        <v>9.5561942148810388</v>
      </c>
      <c r="T12" s="177">
        <f t="shared" si="8"/>
        <v>9.5561942148810388</v>
      </c>
      <c r="U12" s="177">
        <f t="shared" si="8"/>
        <v>7.7393359504167272</v>
      </c>
      <c r="V12" s="177">
        <f t="shared" si="8"/>
        <v>13.391783884305697</v>
      </c>
      <c r="W12" s="177">
        <f t="shared" si="8"/>
        <v>3.5041993422150353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9">0.00000000000003595*293.15/(0.001*E4)</f>
        <v>1.1198680757010636E-10</v>
      </c>
      <c r="F13" s="177">
        <f t="shared" si="9"/>
        <v>9.7460927746386409E-11</v>
      </c>
      <c r="G13" s="177">
        <f t="shared" si="9"/>
        <v>9.7460927746386409E-11</v>
      </c>
      <c r="H13" s="177">
        <f t="shared" si="9"/>
        <v>9.7460927746386396E-11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8.6270700480521296E-11</v>
      </c>
      <c r="N13" s="177">
        <f t="shared" si="9"/>
        <v>8.6270700480521296E-11</v>
      </c>
      <c r="O13" s="177">
        <f t="shared" si="9"/>
        <v>7.7385486654183641E-11</v>
      </c>
      <c r="P13" s="177">
        <f t="shared" si="9"/>
        <v>7.7385486654183641E-11</v>
      </c>
      <c r="Q13" s="177">
        <f t="shared" si="9"/>
        <v>7.7385486654183641E-11</v>
      </c>
      <c r="R13" s="177">
        <f t="shared" si="9"/>
        <v>8.6270700480521296E-11</v>
      </c>
      <c r="S13" s="177">
        <f t="shared" si="9"/>
        <v>8.6270700480521296E-11</v>
      </c>
      <c r="T13" s="177">
        <f t="shared" si="9"/>
        <v>8.6270700480521296E-11</v>
      </c>
      <c r="U13" s="177">
        <f t="shared" si="9"/>
        <v>1.3492526373738923E-10</v>
      </c>
      <c r="V13" s="177">
        <f t="shared" si="9"/>
        <v>1.143849447543795E-10</v>
      </c>
      <c r="W13" s="177">
        <f t="shared" si="9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1.5599373715556339</v>
      </c>
      <c r="E14" s="181">
        <f t="shared" ref="E14:W14" si="10">E9*E12+E13</f>
        <v>1.7448813973033088</v>
      </c>
      <c r="F14" s="181">
        <f t="shared" si="10"/>
        <v>2.7373664472206385</v>
      </c>
      <c r="G14" s="181">
        <f t="shared" si="10"/>
        <v>2.8329943244107754</v>
      </c>
      <c r="H14" s="181">
        <f t="shared" si="10"/>
        <v>2.8329943244107754</v>
      </c>
      <c r="I14" s="181">
        <f t="shared" si="10"/>
        <v>2.8329943243995852</v>
      </c>
      <c r="J14" s="181">
        <f t="shared" si="10"/>
        <v>2.8329943243995852</v>
      </c>
      <c r="K14" s="181">
        <f t="shared" si="10"/>
        <v>2.8329943243995852</v>
      </c>
      <c r="L14" s="181">
        <f t="shared" si="10"/>
        <v>4.3885411266924903</v>
      </c>
      <c r="M14" s="181">
        <f t="shared" si="10"/>
        <v>4.3885411266924903</v>
      </c>
      <c r="N14" s="181">
        <f t="shared" si="10"/>
        <v>4.2537513569387722</v>
      </c>
      <c r="O14" s="181">
        <f t="shared" si="10"/>
        <v>2.0297201559935449</v>
      </c>
      <c r="P14" s="181">
        <f t="shared" si="10"/>
        <v>1.6208578544072678</v>
      </c>
      <c r="Q14" s="181">
        <f t="shared" si="10"/>
        <v>1.6208578544072678</v>
      </c>
      <c r="R14" s="181">
        <f t="shared" si="10"/>
        <v>2.1869748873817674</v>
      </c>
      <c r="S14" s="181">
        <f t="shared" si="10"/>
        <v>4.2537513569387722</v>
      </c>
      <c r="T14" s="181">
        <f t="shared" si="10"/>
        <v>4.2537513569387722</v>
      </c>
      <c r="U14" s="181">
        <f t="shared" si="10"/>
        <v>3.4450127384651208</v>
      </c>
      <c r="V14" s="181">
        <f t="shared" si="10"/>
        <v>5.9610884405139783</v>
      </c>
      <c r="W14" s="181">
        <f t="shared" si="10"/>
        <v>1.5598252162230097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X'!$AL$15:$AL$49,COLUMN(A1),ROW(A1))</f>
        <v>1</v>
      </c>
      <c r="E15" s="182">
        <f>INDEX('SV X'!$AL$15:$AL$49,COLUMN(D1),ROW(D1))</f>
        <v>1.06</v>
      </c>
      <c r="F15" s="182">
        <f>INDEX('SV X'!$AL$15:$AL$49,COLUMN(E1),ROW(E1))</f>
        <v>1.1200000000000001</v>
      </c>
      <c r="G15" s="182">
        <f>INDEX('SV X'!$AL$15:$AL$49,COLUMN(F1),ROW(F1))</f>
        <v>1.1100000000000001</v>
      </c>
      <c r="H15" s="182">
        <f>INDEX('SV X'!$AL$15:$AL$49,COLUMN(G1),ROW(G1))</f>
        <v>1.1100000000000001</v>
      </c>
      <c r="I15" s="182">
        <f>INDEX('SV X'!$AL$15:$AL$49,COLUMN(H1),ROW(H1))</f>
        <v>1.1100000000000001</v>
      </c>
      <c r="J15" s="182">
        <f>INDEX('SV X'!$AL$15:$AL$49,COLUMN(I1),ROW(I1))</f>
        <v>1.1100000000000001</v>
      </c>
      <c r="K15" s="182">
        <f>INDEX('SV X'!$AL$15:$AL$49,COLUMN(J1),ROW(J1))</f>
        <v>1.1100000000000001</v>
      </c>
      <c r="L15" s="182">
        <f>INDEX('SV X'!$AL$15:$AL$49,COLUMN(K1),ROW(K1))</f>
        <v>1</v>
      </c>
      <c r="M15" s="182">
        <f>INDEX('SV X'!$AL$15:$AL$49,COLUMN(L1),ROW(L1))</f>
        <v>1</v>
      </c>
      <c r="N15" s="182">
        <f>INDEX('SV X'!$AL$15:$AL$49,COLUMN(M1),ROW(M1))</f>
        <v>1.05</v>
      </c>
      <c r="O15" s="182">
        <f>INDEX('SV X'!$AL$15:$AL$49,COLUMN(N1),ROW(N1))</f>
        <v>1.05</v>
      </c>
      <c r="P15" s="182">
        <f>INDEX('SV X'!$AL$15:$AL$49,COLUMN(O1),ROW(O1))</f>
        <v>1.05</v>
      </c>
      <c r="Q15" s="182">
        <f>INDEX('SV X'!$AL$15:$AL$49,COLUMN(P1),ROW(P1))</f>
        <v>1.05</v>
      </c>
      <c r="R15" s="182">
        <f>INDEX('SV X'!$AL$15:$AL$49,COLUMN(Q1),ROW(Q1))</f>
        <v>1.05</v>
      </c>
      <c r="S15" s="182">
        <f>INDEX('SV X'!$AL$15:$AL$49,COLUMN(R1),ROW(R1))</f>
        <v>1.05</v>
      </c>
      <c r="T15" s="182">
        <f>INDEX('SV X'!$AL$15:$AL$49,COLUMN(S1),ROW(S1))</f>
        <v>1.05</v>
      </c>
      <c r="U15" s="182">
        <f>INDEX('SV X'!$AL$15:$AL$49,COLUMN(U1),ROW(U1))</f>
        <v>1.5</v>
      </c>
      <c r="V15" s="182">
        <f>INDEX('SV X'!$AL$15:$AL$49,COLUMN(V1),ROW(V1))</f>
        <v>1.5</v>
      </c>
      <c r="W15" s="182">
        <f>INDEX('SV X'!$AL$15:$AL$49,COLUMN(W1),ROW(W1))</f>
        <v>1.06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1">D1</f>
        <v>Tracer</v>
      </c>
      <c r="E18" s="186" t="str">
        <f t="shared" si="11"/>
        <v>P</v>
      </c>
      <c r="F18" s="186" t="str">
        <f t="shared" si="11"/>
        <v>2MP</v>
      </c>
      <c r="G18" s="186" t="str">
        <f t="shared" si="11"/>
        <v>3MP</v>
      </c>
      <c r="H18" s="186" t="str">
        <f t="shared" si="11"/>
        <v>4MP</v>
      </c>
      <c r="I18" s="186" t="str">
        <f t="shared" si="11"/>
        <v>23DMP</v>
      </c>
      <c r="J18" s="186" t="str">
        <f t="shared" si="11"/>
        <v>24DMP</v>
      </c>
      <c r="K18" s="186" t="str">
        <f t="shared" si="11"/>
        <v>25DMP</v>
      </c>
      <c r="L18" s="186" t="str">
        <f t="shared" si="11"/>
        <v>26DMP</v>
      </c>
      <c r="M18" s="186" t="str">
        <f t="shared" si="11"/>
        <v>34DMP</v>
      </c>
      <c r="N18" s="186" t="str">
        <f t="shared" si="11"/>
        <v>35DMP</v>
      </c>
      <c r="O18" s="186" t="str">
        <f t="shared" si="11"/>
        <v>235TMP</v>
      </c>
      <c r="P18" s="186" t="str">
        <f t="shared" si="11"/>
        <v>236TMP</v>
      </c>
      <c r="Q18" s="186" t="str">
        <f t="shared" si="11"/>
        <v>246TMP</v>
      </c>
      <c r="R18" s="186" t="str">
        <f t="shared" si="11"/>
        <v>2EP</v>
      </c>
      <c r="S18" s="186" t="str">
        <f t="shared" si="11"/>
        <v>3EP</v>
      </c>
      <c r="T18" s="186" t="str">
        <f t="shared" si="11"/>
        <v>4EP</v>
      </c>
      <c r="U18" s="226" t="str">
        <f t="shared" si="11"/>
        <v>BEN</v>
      </c>
      <c r="V18" s="226" t="str">
        <f t="shared" si="11"/>
        <v>TOL</v>
      </c>
      <c r="W18" s="231" t="str">
        <f t="shared" si="11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S8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1.6653345369377348E-16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4.4964032497318848E-15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2.4794699626795591E-10</v>
      </c>
      <c r="G22" s="190">
        <f t="shared" si="13"/>
        <v>4.9891929476686414E-10</v>
      </c>
      <c r="H22" s="190">
        <f t="shared" si="13"/>
        <v>4.9891929476686414E-10</v>
      </c>
      <c r="I22" s="190">
        <f t="shared" si="13"/>
        <v>4.9891929476686414E-10</v>
      </c>
      <c r="J22" s="190">
        <f t="shared" si="13"/>
        <v>4.9891929476686414E-10</v>
      </c>
      <c r="K22" s="190">
        <f t="shared" si="13"/>
        <v>4.9891929476686414E-10</v>
      </c>
      <c r="L22" s="190">
        <f t="shared" si="13"/>
        <v>5.8149103809856939E-7</v>
      </c>
      <c r="M22" s="190">
        <f t="shared" si="13"/>
        <v>5.8149103809856939E-7</v>
      </c>
      <c r="N22" s="190">
        <f t="shared" si="13"/>
        <v>3.5020162464372007E-7</v>
      </c>
      <c r="O22" s="190">
        <f t="shared" si="13"/>
        <v>3.428923811554796E-13</v>
      </c>
      <c r="P22" s="190">
        <f t="shared" si="13"/>
        <v>4.4408920985006262E-16</v>
      </c>
      <c r="Q22" s="190">
        <f t="shared" si="13"/>
        <v>4.4408920985006262E-16</v>
      </c>
      <c r="R22" s="190">
        <f t="shared" si="13"/>
        <v>2.2711277303244515E-12</v>
      </c>
      <c r="S22" s="190">
        <f t="shared" si="13"/>
        <v>3.5020162464372007E-7</v>
      </c>
      <c r="T22" s="190">
        <f t="shared" si="13"/>
        <v>3.5020162464372007E-7</v>
      </c>
      <c r="U22" s="230">
        <f t="shared" si="13"/>
        <v>7.3024967739421243E-9</v>
      </c>
      <c r="V22" s="230">
        <f t="shared" ref="V22:W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8.2574764202480999E-6</v>
      </c>
      <c r="W22" s="235">
        <f t="shared" si="14"/>
        <v>1.1102230246251565E-16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9.8194689712727268E-8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3.1858564492059932E-7</v>
      </c>
      <c r="F23" s="190">
        <f t="shared" si="13"/>
        <v>2.9263731101791816E-5</v>
      </c>
      <c r="G23" s="190">
        <f t="shared" si="13"/>
        <v>4.0144470860536963E-5</v>
      </c>
      <c r="H23" s="190">
        <f t="shared" si="13"/>
        <v>4.0144470860536963E-5</v>
      </c>
      <c r="I23" s="190">
        <f t="shared" si="13"/>
        <v>4.0144470859260213E-5</v>
      </c>
      <c r="J23" s="190">
        <f t="shared" si="13"/>
        <v>4.0144470859260213E-5</v>
      </c>
      <c r="K23" s="190">
        <f t="shared" si="13"/>
        <v>4.0144470859260213E-5</v>
      </c>
      <c r="L23" s="190">
        <f t="shared" si="13"/>
        <v>9.6149768825853899E-4</v>
      </c>
      <c r="M23" s="190">
        <f t="shared" si="13"/>
        <v>9.6149768825853899E-4</v>
      </c>
      <c r="N23" s="190">
        <f t="shared" si="13"/>
        <v>7.2844593791865353E-4</v>
      </c>
      <c r="O23" s="190">
        <f t="shared" si="13"/>
        <v>2.0316951721000009E-6</v>
      </c>
      <c r="P23" s="190">
        <f t="shared" si="13"/>
        <v>1.2569462215505922E-7</v>
      </c>
      <c r="Q23" s="190">
        <f t="shared" si="13"/>
        <v>1.2569462215505922E-7</v>
      </c>
      <c r="R23" s="190">
        <f t="shared" si="13"/>
        <v>4.5115581870924792E-6</v>
      </c>
      <c r="S23" s="190">
        <f t="shared" si="13"/>
        <v>7.2844593791865353E-4</v>
      </c>
      <c r="T23" s="190">
        <f t="shared" si="13"/>
        <v>7.2844593791865353E-4</v>
      </c>
      <c r="U23" s="230">
        <f t="shared" si="13"/>
        <v>8.7097325958795935E-5</v>
      </c>
      <c r="V23" s="230">
        <f t="shared" si="14"/>
        <v>2.1610240468319386E-3</v>
      </c>
      <c r="W23" s="235">
        <f t="shared" si="14"/>
        <v>6.9446573103260079E-8</v>
      </c>
    </row>
    <row r="24" spans="1:23">
      <c r="B24" s="218">
        <v>30</v>
      </c>
      <c r="C24" s="220" t="s">
        <v>16</v>
      </c>
      <c r="D24" s="224">
        <f t="shared" si="12"/>
        <v>7.59631124063187E-5</v>
      </c>
      <c r="E24" s="190">
        <f t="shared" si="12"/>
        <v>1.2838631676731493E-4</v>
      </c>
      <c r="F24" s="190">
        <f t="shared" si="13"/>
        <v>1.4836146073942127E-3</v>
      </c>
      <c r="G24" s="190">
        <f t="shared" si="13"/>
        <v>1.793899376533459E-3</v>
      </c>
      <c r="H24" s="190">
        <f t="shared" si="13"/>
        <v>1.793899376533459E-3</v>
      </c>
      <c r="I24" s="190">
        <f t="shared" si="13"/>
        <v>1.7938993765004296E-3</v>
      </c>
      <c r="J24" s="190">
        <f t="shared" si="13"/>
        <v>1.7938993765004296E-3</v>
      </c>
      <c r="K24" s="190">
        <f t="shared" si="13"/>
        <v>1.7938993765004296E-3</v>
      </c>
      <c r="L24" s="190">
        <f t="shared" si="13"/>
        <v>1.1961811519502041E-2</v>
      </c>
      <c r="M24" s="190">
        <f t="shared" si="13"/>
        <v>1.1961811519502041E-2</v>
      </c>
      <c r="N24" s="190">
        <f t="shared" si="13"/>
        <v>9.8067876688891498E-3</v>
      </c>
      <c r="O24" s="190">
        <f t="shared" si="13"/>
        <v>3.6460316003622534E-4</v>
      </c>
      <c r="P24" s="190">
        <f t="shared" si="13"/>
        <v>7.8251996306732963E-5</v>
      </c>
      <c r="Q24" s="190">
        <f t="shared" si="13"/>
        <v>7.8251996306732963E-5</v>
      </c>
      <c r="R24" s="190">
        <f t="shared" si="13"/>
        <v>5.6770146838808211E-4</v>
      </c>
      <c r="S24" s="190">
        <f t="shared" si="13"/>
        <v>9.8067876688891498E-3</v>
      </c>
      <c r="T24" s="190">
        <f t="shared" si="13"/>
        <v>9.8067876688891498E-3</v>
      </c>
      <c r="U24" s="230">
        <f t="shared" si="13"/>
        <v>2.1280226220491416E-3</v>
      </c>
      <c r="V24" s="230">
        <f t="shared" si="14"/>
        <v>1.4887118429123103E-2</v>
      </c>
      <c r="W24" s="235">
        <f t="shared" si="14"/>
        <v>5.5278992468210664E-5</v>
      </c>
    </row>
    <row r="25" spans="1:23">
      <c r="B25" s="218">
        <v>40</v>
      </c>
      <c r="C25" s="220" t="s">
        <v>16</v>
      </c>
      <c r="D25" s="224">
        <f t="shared" si="12"/>
        <v>1.9760887182017628E-3</v>
      </c>
      <c r="E25" s="190">
        <f t="shared" si="12"/>
        <v>2.4751718845616999E-3</v>
      </c>
      <c r="F25" s="190">
        <f t="shared" si="13"/>
        <v>1.0597607224882233E-2</v>
      </c>
      <c r="G25" s="190">
        <f t="shared" si="13"/>
        <v>1.2043225041188099E-2</v>
      </c>
      <c r="H25" s="190">
        <f t="shared" si="13"/>
        <v>1.2043225041188099E-2</v>
      </c>
      <c r="I25" s="190">
        <f t="shared" si="13"/>
        <v>1.204322504104849E-2</v>
      </c>
      <c r="J25" s="190">
        <f t="shared" si="13"/>
        <v>1.204322504104849E-2</v>
      </c>
      <c r="K25" s="190">
        <f t="shared" si="13"/>
        <v>1.204322504104849E-2</v>
      </c>
      <c r="L25" s="190">
        <f t="shared" si="13"/>
        <v>4.287762941946599E-2</v>
      </c>
      <c r="M25" s="190">
        <f t="shared" si="13"/>
        <v>4.287762941946599E-2</v>
      </c>
      <c r="N25" s="190">
        <f t="shared" si="13"/>
        <v>3.6630666573643604E-2</v>
      </c>
      <c r="O25" s="190">
        <f t="shared" si="13"/>
        <v>4.7563659088607491E-3</v>
      </c>
      <c r="P25" s="190">
        <f t="shared" si="13"/>
        <v>1.8555217576940453E-3</v>
      </c>
      <c r="Q25" s="190">
        <f t="shared" si="13"/>
        <v>1.8555217576940453E-3</v>
      </c>
      <c r="R25" s="190">
        <f t="shared" si="13"/>
        <v>6.2432271371243298E-3</v>
      </c>
      <c r="S25" s="190">
        <f t="shared" si="13"/>
        <v>3.6630666573643604E-2</v>
      </c>
      <c r="T25" s="190">
        <f t="shared" si="13"/>
        <v>3.6630666573643604E-2</v>
      </c>
      <c r="U25" s="230">
        <f t="shared" si="13"/>
        <v>1.0814848423694012E-2</v>
      </c>
      <c r="V25" s="230">
        <f t="shared" si="14"/>
        <v>4.0400879880321816E-2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1.4779908373804831E-3</v>
      </c>
    </row>
    <row r="26" spans="1:23">
      <c r="B26" s="218">
        <v>50</v>
      </c>
      <c r="C26" s="220" t="s">
        <v>16</v>
      </c>
      <c r="D26" s="224">
        <f t="shared" si="12"/>
        <v>1.3165284528525887E-2</v>
      </c>
      <c r="E26" s="190">
        <f t="shared" si="12"/>
        <v>1.4058289672979065E-2</v>
      </c>
      <c r="F26" s="190">
        <f t="shared" si="13"/>
        <v>3.4304868010844758E-2</v>
      </c>
      <c r="G26" s="190">
        <f t="shared" si="13"/>
        <v>3.7591425030115921E-2</v>
      </c>
      <c r="H26" s="190">
        <f t="shared" si="13"/>
        <v>3.7591425030115921E-2</v>
      </c>
      <c r="I26" s="190">
        <f t="shared" si="13"/>
        <v>3.7591425029828041E-2</v>
      </c>
      <c r="J26" s="190">
        <f t="shared" si="13"/>
        <v>3.7591425029828041E-2</v>
      </c>
      <c r="K26" s="190">
        <f t="shared" si="13"/>
        <v>3.7591425029828041E-2</v>
      </c>
      <c r="L26" s="190">
        <f t="shared" si="13"/>
        <v>9.2694379123504089E-2</v>
      </c>
      <c r="M26" s="190">
        <f t="shared" si="13"/>
        <v>9.2694379123504089E-2</v>
      </c>
      <c r="N26" s="190">
        <f t="shared" si="13"/>
        <v>8.1274496780310401E-2</v>
      </c>
      <c r="O26" s="190">
        <f t="shared" si="13"/>
        <v>2.1601812615880345E-2</v>
      </c>
      <c r="P26" s="190">
        <f t="shared" si="13"/>
        <v>1.1836240240331643E-2</v>
      </c>
      <c r="Q26" s="190">
        <f t="shared" si="13"/>
        <v>1.1836240240331643E-2</v>
      </c>
      <c r="R26" s="190">
        <f t="shared" si="13"/>
        <v>2.5725818924740573E-2</v>
      </c>
      <c r="S26" s="190">
        <f t="shared" si="13"/>
        <v>8.1274496780310401E-2</v>
      </c>
      <c r="T26" s="190">
        <f t="shared" si="13"/>
        <v>8.1274496780310401E-2</v>
      </c>
      <c r="U26" s="230">
        <f t="shared" si="13"/>
        <v>2.9082943289609586E-2</v>
      </c>
      <c r="V26" s="230">
        <f t="shared" si="14"/>
        <v>7.4909204523243567E-2</v>
      </c>
      <c r="W26" s="235">
        <f t="shared" si="14"/>
        <v>1.0109695582524614E-2</v>
      </c>
    </row>
    <row r="27" spans="1:23">
      <c r="B27" s="218">
        <v>60</v>
      </c>
      <c r="C27" s="220" t="s">
        <v>16</v>
      </c>
      <c r="D27" s="224">
        <f t="shared" si="12"/>
        <v>4.4338602480212923E-2</v>
      </c>
      <c r="E27" s="190">
        <f t="shared" si="12"/>
        <v>4.3251182419059404E-2</v>
      </c>
      <c r="F27" s="190">
        <f t="shared" si="13"/>
        <v>7.4505448138384667E-2</v>
      </c>
      <c r="G27" s="190">
        <f t="shared" si="13"/>
        <v>7.9740602377556438E-2</v>
      </c>
      <c r="H27" s="190">
        <f t="shared" si="13"/>
        <v>7.9740602377556438E-2</v>
      </c>
      <c r="I27" s="190">
        <f t="shared" si="13"/>
        <v>7.9740602377144254E-2</v>
      </c>
      <c r="J27" s="190">
        <f t="shared" si="13"/>
        <v>7.9740602377144254E-2</v>
      </c>
      <c r="K27" s="190">
        <f t="shared" si="13"/>
        <v>7.9740602377144254E-2</v>
      </c>
      <c r="L27" s="190">
        <f t="shared" si="13"/>
        <v>0.15505668206020551</v>
      </c>
      <c r="M27" s="190">
        <f t="shared" si="13"/>
        <v>0.15505668206020551</v>
      </c>
      <c r="N27" s="190">
        <f t="shared" si="13"/>
        <v>0.13846728581631515</v>
      </c>
      <c r="O27" s="190">
        <f t="shared" si="13"/>
        <v>5.7749870736774178E-2</v>
      </c>
      <c r="P27" s="190">
        <f t="shared" si="13"/>
        <v>3.9093009565156212E-2</v>
      </c>
      <c r="Q27" s="190">
        <f t="shared" si="13"/>
        <v>3.9093009565156212E-2</v>
      </c>
      <c r="R27" s="190">
        <f t="shared" si="13"/>
        <v>6.4721268851873917E-2</v>
      </c>
      <c r="S27" s="190">
        <f t="shared" si="13"/>
        <v>0.13846728581631515</v>
      </c>
      <c r="T27" s="190">
        <f t="shared" si="13"/>
        <v>0.13846728581631515</v>
      </c>
      <c r="U27" s="230">
        <f t="shared" si="13"/>
        <v>5.666148245994107E-2</v>
      </c>
      <c r="V27" s="230">
        <f t="shared" si="14"/>
        <v>0.1143453800035012</v>
      </c>
      <c r="W27" s="235">
        <f t="shared" si="14"/>
        <v>3.491772044996766E-2</v>
      </c>
    </row>
    <row r="28" spans="1:23">
      <c r="B28" s="218">
        <v>70</v>
      </c>
      <c r="C28" s="220" t="s">
        <v>16</v>
      </c>
      <c r="D28" s="224">
        <f t="shared" si="12"/>
        <v>0.10116848100709262</v>
      </c>
      <c r="E28" s="190">
        <f t="shared" si="12"/>
        <v>9.3700108936630291E-2</v>
      </c>
      <c r="F28" s="190">
        <f t="shared" si="13"/>
        <v>0.12861347296879933</v>
      </c>
      <c r="G28" s="190">
        <f t="shared" si="13"/>
        <v>0.13542684594333054</v>
      </c>
      <c r="H28" s="190">
        <f t="shared" si="13"/>
        <v>0.13542684594333054</v>
      </c>
      <c r="I28" s="190">
        <f t="shared" si="13"/>
        <v>0.13542684594285742</v>
      </c>
      <c r="J28" s="190">
        <f t="shared" si="13"/>
        <v>0.13542684594285742</v>
      </c>
      <c r="K28" s="190">
        <f t="shared" si="13"/>
        <v>0.13542684594285742</v>
      </c>
      <c r="L28" s="190">
        <f t="shared" si="13"/>
        <v>0.22359407995174552</v>
      </c>
      <c r="M28" s="190">
        <f t="shared" si="13"/>
        <v>0.22359407995174552</v>
      </c>
      <c r="N28" s="190">
        <f t="shared" si="13"/>
        <v>0.20246132270204184</v>
      </c>
      <c r="O28" s="190">
        <f t="shared" si="13"/>
        <v>0.11396575266801207</v>
      </c>
      <c r="P28" s="190">
        <f t="shared" si="13"/>
        <v>8.8631309000652747E-2</v>
      </c>
      <c r="Q28" s="190">
        <f t="shared" si="13"/>
        <v>8.8631309000652747E-2</v>
      </c>
      <c r="R28" s="190">
        <f t="shared" si="13"/>
        <v>0.12270965579265064</v>
      </c>
      <c r="S28" s="190">
        <f t="shared" si="13"/>
        <v>0.20246132270204184</v>
      </c>
      <c r="T28" s="190">
        <f t="shared" si="13"/>
        <v>0.20246132270204184</v>
      </c>
      <c r="U28" s="230">
        <f t="shared" si="13"/>
        <v>9.1619488610008848E-2</v>
      </c>
      <c r="V28" s="230">
        <f t="shared" si="14"/>
        <v>0.1558356141126177</v>
      </c>
      <c r="W28" s="235">
        <f t="shared" si="14"/>
        <v>8.1610611710972294E-2</v>
      </c>
    </row>
    <row r="29" spans="1:23">
      <c r="B29" s="218">
        <v>80</v>
      </c>
      <c r="C29" s="220" t="s">
        <v>16</v>
      </c>
      <c r="D29" s="224">
        <f t="shared" si="12"/>
        <v>0.18119404808652456</v>
      </c>
      <c r="E29" s="190">
        <f t="shared" si="12"/>
        <v>0.16308961817520146</v>
      </c>
      <c r="F29" s="190">
        <f t="shared" si="13"/>
        <v>0.19218058114540965</v>
      </c>
      <c r="G29" s="190">
        <f t="shared" si="13"/>
        <v>0.19999833876375991</v>
      </c>
      <c r="H29" s="190">
        <f t="shared" si="13"/>
        <v>0.19999833876375991</v>
      </c>
      <c r="I29" s="190">
        <f t="shared" si="13"/>
        <v>0.19999833876329451</v>
      </c>
      <c r="J29" s="190">
        <f t="shared" si="13"/>
        <v>0.19999833876329451</v>
      </c>
      <c r="K29" s="190">
        <f t="shared" si="13"/>
        <v>0.19999833876329451</v>
      </c>
      <c r="L29" s="190">
        <f t="shared" si="13"/>
        <v>0.29355278495287701</v>
      </c>
      <c r="M29" s="190">
        <f t="shared" si="13"/>
        <v>0.29355278495287701</v>
      </c>
      <c r="N29" s="190">
        <f t="shared" si="13"/>
        <v>0.2687586933981414</v>
      </c>
      <c r="O29" s="190">
        <f t="shared" si="13"/>
        <v>0.18603871454018348</v>
      </c>
      <c r="P29" s="190">
        <f t="shared" si="13"/>
        <v>0.15893548048568268</v>
      </c>
      <c r="Q29" s="190">
        <f t="shared" si="13"/>
        <v>0.15893548048568268</v>
      </c>
      <c r="R29" s="190">
        <f t="shared" si="13"/>
        <v>0.19492226966017512</v>
      </c>
      <c r="S29" s="190">
        <f t="shared" si="13"/>
        <v>0.2687586933981414</v>
      </c>
      <c r="T29" s="190">
        <f t="shared" si="13"/>
        <v>0.2687586933981414</v>
      </c>
      <c r="U29" s="230">
        <f t="shared" si="13"/>
        <v>0.13167758740319047</v>
      </c>
      <c r="V29" s="230">
        <f t="shared" si="14"/>
        <v>0.19758181626368204</v>
      </c>
      <c r="W29" s="235">
        <f t="shared" si="14"/>
        <v>0.14953061696795916</v>
      </c>
    </row>
    <row r="30" spans="1:23">
      <c r="B30" s="218">
        <v>90</v>
      </c>
      <c r="C30" s="220" t="s">
        <v>16</v>
      </c>
      <c r="D30" s="224">
        <f t="shared" si="12"/>
        <v>0.27656019345159921</v>
      </c>
      <c r="E30" s="190">
        <f t="shared" si="12"/>
        <v>0.24549544348227278</v>
      </c>
      <c r="F30" s="190">
        <f t="shared" si="13"/>
        <v>0.26073135018854193</v>
      </c>
      <c r="G30" s="190">
        <f t="shared" si="13"/>
        <v>0.26897722223594439</v>
      </c>
      <c r="H30" s="190">
        <f t="shared" si="13"/>
        <v>0.26897722223594439</v>
      </c>
      <c r="I30" s="190">
        <f t="shared" si="13"/>
        <v>0.26897722223554282</v>
      </c>
      <c r="J30" s="190">
        <f t="shared" si="13"/>
        <v>0.26897722223554282</v>
      </c>
      <c r="K30" s="190">
        <f t="shared" si="13"/>
        <v>0.26897722223554282</v>
      </c>
      <c r="L30" s="190">
        <f t="shared" si="13"/>
        <v>0.36181859721674192</v>
      </c>
      <c r="M30" s="190">
        <f t="shared" si="13"/>
        <v>0.36181859721674192</v>
      </c>
      <c r="N30" s="190">
        <f t="shared" si="13"/>
        <v>0.33428796211731182</v>
      </c>
      <c r="O30" s="190">
        <f t="shared" si="13"/>
        <v>0.26771119853637793</v>
      </c>
      <c r="P30" s="190">
        <f t="shared" si="13"/>
        <v>0.24399005871274626</v>
      </c>
      <c r="Q30" s="190">
        <f t="shared" si="13"/>
        <v>0.24399005871274626</v>
      </c>
      <c r="R30" s="190">
        <f t="shared" si="13"/>
        <v>0.27523607637270175</v>
      </c>
      <c r="S30" s="190">
        <f t="shared" si="13"/>
        <v>0.33428796211731182</v>
      </c>
      <c r="T30" s="190">
        <f t="shared" si="13"/>
        <v>0.33428796211731182</v>
      </c>
      <c r="U30" s="230">
        <f t="shared" si="13"/>
        <v>0.1748015481610935</v>
      </c>
      <c r="V30" s="230">
        <f t="shared" si="14"/>
        <v>0.23852103334072855</v>
      </c>
      <c r="W30" s="235">
        <f t="shared" si="14"/>
        <v>0.2331708531931958</v>
      </c>
    </row>
    <row r="31" spans="1:23">
      <c r="B31" s="218">
        <v>100</v>
      </c>
      <c r="C31" s="220" t="s">
        <v>16</v>
      </c>
      <c r="D31" s="224">
        <f t="shared" si="12"/>
        <v>0.37803530079636954</v>
      </c>
      <c r="E31" s="190">
        <f t="shared" si="12"/>
        <v>0.3341083185645578</v>
      </c>
      <c r="F31" s="190">
        <f t="shared" si="13"/>
        <v>0.33057175001934169</v>
      </c>
      <c r="G31" s="190">
        <f t="shared" si="13"/>
        <v>0.33876671500745004</v>
      </c>
      <c r="H31" s="190">
        <f t="shared" si="13"/>
        <v>0.33876671500745004</v>
      </c>
      <c r="I31" s="190">
        <f t="shared" si="13"/>
        <v>0.3387667150071495</v>
      </c>
      <c r="J31" s="190">
        <f t="shared" si="13"/>
        <v>0.3387667150071495</v>
      </c>
      <c r="K31" s="190">
        <f t="shared" si="13"/>
        <v>0.3387667150071495</v>
      </c>
      <c r="L31" s="190">
        <f t="shared" si="13"/>
        <v>0.42653328860072282</v>
      </c>
      <c r="M31" s="190">
        <f t="shared" si="13"/>
        <v>0.42653328860072282</v>
      </c>
      <c r="N31" s="190">
        <f t="shared" si="13"/>
        <v>0.39712701787515048</v>
      </c>
      <c r="O31" s="190">
        <f t="shared" si="13"/>
        <v>0.35288719275246194</v>
      </c>
      <c r="P31" s="190">
        <f t="shared" si="13"/>
        <v>0.3363376057260048</v>
      </c>
      <c r="Q31" s="190">
        <f t="shared" si="13"/>
        <v>0.3363376057260048</v>
      </c>
      <c r="R31" s="190">
        <f t="shared" si="13"/>
        <v>0.35803705200413194</v>
      </c>
      <c r="S31" s="190">
        <f t="shared" si="13"/>
        <v>0.39712701787515048</v>
      </c>
      <c r="T31" s="190">
        <f t="shared" si="13"/>
        <v>0.39712701787515048</v>
      </c>
      <c r="U31" s="230">
        <f t="shared" si="13"/>
        <v>0.21937493050762416</v>
      </c>
      <c r="V31" s="230">
        <f t="shared" si="14"/>
        <v>0.27805344862756454</v>
      </c>
      <c r="W31" s="235">
        <f t="shared" si="14"/>
        <v>0.32516326833248804</v>
      </c>
    </row>
    <row r="32" spans="1:23">
      <c r="B32" s="218">
        <v>110</v>
      </c>
      <c r="C32" s="220" t="s">
        <v>16</v>
      </c>
      <c r="D32" s="224">
        <f t="shared" si="12"/>
        <v>0.47770845014754143</v>
      </c>
      <c r="E32" s="190">
        <f t="shared" si="12"/>
        <v>0.42296302083745502</v>
      </c>
      <c r="F32" s="190">
        <f t="shared" si="13"/>
        <v>0.39898232575864045</v>
      </c>
      <c r="G32" s="190">
        <f t="shared" si="13"/>
        <v>0.40677515590271118</v>
      </c>
      <c r="H32" s="190">
        <f t="shared" si="13"/>
        <v>0.40677515590271118</v>
      </c>
      <c r="I32" s="190">
        <f t="shared" si="13"/>
        <v>0.40677515590253044</v>
      </c>
      <c r="J32" s="190">
        <f t="shared" si="13"/>
        <v>0.40677515590253044</v>
      </c>
      <c r="K32" s="190">
        <f t="shared" si="13"/>
        <v>0.40677515590253044</v>
      </c>
      <c r="L32" s="190">
        <f t="shared" si="13"/>
        <v>0.48670526969257716</v>
      </c>
      <c r="M32" s="190">
        <f t="shared" si="13"/>
        <v>0.48670526969257716</v>
      </c>
      <c r="N32" s="190">
        <f t="shared" si="13"/>
        <v>0.45617531807237655</v>
      </c>
      <c r="O32" s="190">
        <f t="shared" si="13"/>
        <v>0.43669643390638968</v>
      </c>
      <c r="P32" s="190">
        <f t="shared" si="13"/>
        <v>0.42923607246936268</v>
      </c>
      <c r="Q32" s="190">
        <f t="shared" si="13"/>
        <v>0.42923607246936268</v>
      </c>
      <c r="R32" s="190">
        <f t="shared" si="13"/>
        <v>0.43899631232325526</v>
      </c>
      <c r="S32" s="190">
        <f t="shared" si="13"/>
        <v>0.45617531807237655</v>
      </c>
      <c r="T32" s="190">
        <f t="shared" si="13"/>
        <v>0.45617531807237655</v>
      </c>
      <c r="U32" s="230">
        <f t="shared" si="13"/>
        <v>0.26419056546615494</v>
      </c>
      <c r="V32" s="230">
        <f t="shared" si="14"/>
        <v>0.31586420352026912</v>
      </c>
      <c r="W32" s="235">
        <f t="shared" si="14"/>
        <v>0.41858176194599744</v>
      </c>
    </row>
    <row r="33" spans="2:23">
      <c r="B33" s="218">
        <v>120</v>
      </c>
      <c r="C33" s="220" t="s">
        <v>16</v>
      </c>
      <c r="D33" s="224">
        <f t="shared" si="12"/>
        <v>0.57006016700664108</v>
      </c>
      <c r="E33" s="190">
        <f t="shared" si="12"/>
        <v>0.50764361925302481</v>
      </c>
      <c r="F33" s="190">
        <f t="shared" si="13"/>
        <v>0.46413359613455168</v>
      </c>
      <c r="G33" s="190">
        <f t="shared" si="13"/>
        <v>0.47129500000226371</v>
      </c>
      <c r="H33" s="190">
        <f t="shared" si="13"/>
        <v>0.47129500000226371</v>
      </c>
      <c r="I33" s="190">
        <f t="shared" si="13"/>
        <v>0.47129500000220714</v>
      </c>
      <c r="J33" s="190">
        <f t="shared" si="13"/>
        <v>0.47129500000220714</v>
      </c>
      <c r="K33" s="190">
        <f t="shared" si="13"/>
        <v>0.47129500000220714</v>
      </c>
      <c r="L33" s="190">
        <f t="shared" si="13"/>
        <v>0.5419096842420893</v>
      </c>
      <c r="M33" s="190">
        <f t="shared" si="13"/>
        <v>0.5419096842420893</v>
      </c>
      <c r="N33" s="190">
        <f t="shared" si="13"/>
        <v>0.51088670882512732</v>
      </c>
      <c r="O33" s="190">
        <f t="shared" si="13"/>
        <v>0.51575816006656061</v>
      </c>
      <c r="P33" s="190">
        <f t="shared" si="13"/>
        <v>0.51763285471266718</v>
      </c>
      <c r="Q33" s="190">
        <f t="shared" si="13"/>
        <v>0.51763285471266718</v>
      </c>
      <c r="R33" s="190">
        <f t="shared" si="13"/>
        <v>0.51518132979559028</v>
      </c>
      <c r="S33" s="190">
        <f t="shared" si="13"/>
        <v>0.51088670882512732</v>
      </c>
      <c r="T33" s="190">
        <f t="shared" si="13"/>
        <v>0.51088670882512732</v>
      </c>
      <c r="U33" s="230">
        <f t="shared" si="13"/>
        <v>0.30838467298082906</v>
      </c>
      <c r="V33" s="230">
        <f t="shared" si="14"/>
        <v>0.35181153246526964</v>
      </c>
      <c r="W33" s="235">
        <f t="shared" si="14"/>
        <v>0.50808427132450251</v>
      </c>
    </row>
    <row r="34" spans="2:23">
      <c r="B34" s="218">
        <v>130</v>
      </c>
      <c r="C34" s="220" t="s">
        <v>16</v>
      </c>
      <c r="D34" s="224">
        <f t="shared" si="12"/>
        <v>0.65196454415734084</v>
      </c>
      <c r="E34" s="190">
        <f t="shared" si="12"/>
        <v>0.58533694098783573</v>
      </c>
      <c r="F34" s="190">
        <f t="shared" si="13"/>
        <v>0.52491068978610345</v>
      </c>
      <c r="G34" s="190">
        <f t="shared" si="13"/>
        <v>0.5313124738384527</v>
      </c>
      <c r="H34" s="190">
        <f t="shared" si="13"/>
        <v>0.5313124738384527</v>
      </c>
      <c r="I34" s="190">
        <f t="shared" si="13"/>
        <v>0.53131247383851443</v>
      </c>
      <c r="J34" s="190">
        <f t="shared" si="13"/>
        <v>0.53131247383851443</v>
      </c>
      <c r="K34" s="190">
        <f t="shared" si="13"/>
        <v>0.53131247383851443</v>
      </c>
      <c r="L34" s="190">
        <f t="shared" si="13"/>
        <v>0.59207825389217306</v>
      </c>
      <c r="M34" s="190">
        <f t="shared" si="13"/>
        <v>0.59207825389217306</v>
      </c>
      <c r="N34" s="190">
        <f t="shared" si="13"/>
        <v>0.56107553249521214</v>
      </c>
      <c r="O34" s="190">
        <f t="shared" si="13"/>
        <v>0.58803812662489885</v>
      </c>
      <c r="P34" s="190">
        <f t="shared" si="13"/>
        <v>0.59831486593817451</v>
      </c>
      <c r="Q34" s="190">
        <f t="shared" si="13"/>
        <v>0.59831486593817451</v>
      </c>
      <c r="R34" s="190">
        <f t="shared" si="13"/>
        <v>0.58486390406859257</v>
      </c>
      <c r="S34" s="190">
        <f t="shared" si="13"/>
        <v>0.56107553249521214</v>
      </c>
      <c r="T34" s="190">
        <f t="shared" si="13"/>
        <v>0.56107553249521214</v>
      </c>
      <c r="U34" s="230">
        <f t="shared" si="13"/>
        <v>0.35136166011616221</v>
      </c>
      <c r="V34" s="230">
        <f t="shared" si="14"/>
        <v>0.38585796091325264</v>
      </c>
      <c r="W34" s="235">
        <f t="shared" si="14"/>
        <v>0.59017489130960599</v>
      </c>
    </row>
    <row r="35" spans="2:23">
      <c r="B35" s="218">
        <v>140</v>
      </c>
      <c r="C35" s="220" t="s">
        <v>16</v>
      </c>
      <c r="D35" s="224">
        <f t="shared" si="12"/>
        <v>0.72220618713263718</v>
      </c>
      <c r="E35" s="190">
        <f t="shared" si="12"/>
        <v>0.65457783925816027</v>
      </c>
      <c r="F35" s="190">
        <f t="shared" si="13"/>
        <v>0.58073196223093904</v>
      </c>
      <c r="G35" s="190">
        <f t="shared" si="13"/>
        <v>0.58632277253394172</v>
      </c>
      <c r="H35" s="190">
        <f t="shared" si="13"/>
        <v>0.58632277253394172</v>
      </c>
      <c r="I35" s="190">
        <f t="shared" si="13"/>
        <v>0.58632277253410958</v>
      </c>
      <c r="J35" s="190">
        <f t="shared" si="13"/>
        <v>0.58632277253410958</v>
      </c>
      <c r="K35" s="190">
        <f t="shared" si="13"/>
        <v>0.58632277253410958</v>
      </c>
      <c r="L35" s="190">
        <f t="shared" si="13"/>
        <v>0.63735820980164659</v>
      </c>
      <c r="M35" s="190">
        <f t="shared" si="13"/>
        <v>0.63735820980164659</v>
      </c>
      <c r="N35" s="190">
        <f t="shared" si="13"/>
        <v>0.60678286997500963</v>
      </c>
      <c r="O35" s="190">
        <f t="shared" si="13"/>
        <v>0.65255798580737256</v>
      </c>
      <c r="P35" s="190">
        <f t="shared" si="13"/>
        <v>0.6696429669257864</v>
      </c>
      <c r="Q35" s="190">
        <f t="shared" si="13"/>
        <v>0.6696429669257864</v>
      </c>
      <c r="R35" s="190">
        <f t="shared" si="13"/>
        <v>0.6472367222064479</v>
      </c>
      <c r="S35" s="190">
        <f t="shared" si="13"/>
        <v>0.60678286997500963</v>
      </c>
      <c r="T35" s="190">
        <f t="shared" si="13"/>
        <v>0.60678286997500963</v>
      </c>
      <c r="U35" s="230">
        <f t="shared" si="13"/>
        <v>0.39272791135991114</v>
      </c>
      <c r="V35" s="230">
        <f t="shared" si="14"/>
        <v>0.41802797149359194</v>
      </c>
      <c r="W35" s="235">
        <f t="shared" si="14"/>
        <v>0.66299115214862325</v>
      </c>
    </row>
    <row r="36" spans="2:23">
      <c r="B36" s="218">
        <v>150</v>
      </c>
      <c r="C36" s="220" t="s">
        <v>16</v>
      </c>
      <c r="D36" s="224">
        <f t="shared" si="12"/>
        <v>0.78088567156942446</v>
      </c>
      <c r="E36" s="190">
        <f t="shared" si="12"/>
        <v>0.71490334927045918</v>
      </c>
      <c r="F36" s="190">
        <f t="shared" si="13"/>
        <v>0.63139337926545824</v>
      </c>
      <c r="G36" s="190">
        <f t="shared" si="13"/>
        <v>0.63617638464751136</v>
      </c>
      <c r="H36" s="190">
        <f t="shared" si="13"/>
        <v>0.63617638464751136</v>
      </c>
      <c r="I36" s="190">
        <f t="shared" si="13"/>
        <v>0.63617638464776949</v>
      </c>
      <c r="J36" s="190">
        <f t="shared" si="13"/>
        <v>0.63617638464776949</v>
      </c>
      <c r="K36" s="190">
        <f t="shared" si="13"/>
        <v>0.63617638464776949</v>
      </c>
      <c r="L36" s="190">
        <f t="shared" si="13"/>
        <v>0.67801980253741922</v>
      </c>
      <c r="M36" s="190">
        <f t="shared" si="13"/>
        <v>0.67801980253741922</v>
      </c>
      <c r="N36" s="190">
        <f t="shared" si="13"/>
        <v>0.64818664027528916</v>
      </c>
      <c r="O36" s="190">
        <f t="shared" si="13"/>
        <v>0.70909203109678187</v>
      </c>
      <c r="P36" s="190">
        <f t="shared" si="13"/>
        <v>0.7311496006597582</v>
      </c>
      <c r="Q36" s="190">
        <f t="shared" si="13"/>
        <v>0.7311496006597582</v>
      </c>
      <c r="R36" s="190">
        <f t="shared" si="13"/>
        <v>0.70213969760669703</v>
      </c>
      <c r="S36" s="190">
        <f t="shared" si="13"/>
        <v>0.64818664027528916</v>
      </c>
      <c r="T36" s="190">
        <f t="shared" si="13"/>
        <v>0.64818664027528916</v>
      </c>
      <c r="U36" s="230">
        <f t="shared" si="13"/>
        <v>0.43223860540885251</v>
      </c>
      <c r="V36" s="230">
        <f t="shared" si="14"/>
        <v>0.44838187390451262</v>
      </c>
      <c r="W36" s="235">
        <f t="shared" si="14"/>
        <v>0.72591438959595933</v>
      </c>
    </row>
    <row r="37" spans="2:23">
      <c r="B37" s="218">
        <v>160</v>
      </c>
      <c r="C37" s="220" t="s">
        <v>16</v>
      </c>
      <c r="D37" s="224">
        <f t="shared" si="12"/>
        <v>0.82889411879318708</v>
      </c>
      <c r="E37" s="190">
        <f t="shared" si="12"/>
        <v>0.76652561628954707</v>
      </c>
      <c r="F37" s="190">
        <f t="shared" si="13"/>
        <v>0.67694613525287206</v>
      </c>
      <c r="G37" s="190">
        <f t="shared" si="13"/>
        <v>0.68096061882571945</v>
      </c>
      <c r="H37" s="190">
        <f t="shared" si="13"/>
        <v>0.68096061882571945</v>
      </c>
      <c r="I37" s="190">
        <f t="shared" si="13"/>
        <v>0.6809606188260513</v>
      </c>
      <c r="J37" s="190">
        <f t="shared" si="13"/>
        <v>0.6809606188260513</v>
      </c>
      <c r="K37" s="190">
        <f t="shared" si="13"/>
        <v>0.6809606188260513</v>
      </c>
      <c r="L37" s="190">
        <f t="shared" si="13"/>
        <v>0.71439665542463615</v>
      </c>
      <c r="M37" s="190">
        <f t="shared" si="13"/>
        <v>0.71439665542463615</v>
      </c>
      <c r="N37" s="190">
        <f t="shared" si="13"/>
        <v>0.68554215393036244</v>
      </c>
      <c r="O37" s="190">
        <f t="shared" si="13"/>
        <v>0.75790803288026776</v>
      </c>
      <c r="P37" s="190">
        <f t="shared" si="13"/>
        <v>0.78314775276403314</v>
      </c>
      <c r="Q37" s="190">
        <f t="shared" si="13"/>
        <v>0.78314775276403314</v>
      </c>
      <c r="R37" s="190">
        <f t="shared" si="13"/>
        <v>0.74983415092553041</v>
      </c>
      <c r="S37" s="190">
        <f t="shared" si="13"/>
        <v>0.68554215393036244</v>
      </c>
      <c r="T37" s="190">
        <f t="shared" si="13"/>
        <v>0.68554215393036244</v>
      </c>
      <c r="U37" s="230">
        <f t="shared" ref="U37" si="15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0.46975687865399651</v>
      </c>
      <c r="V37" s="230">
        <f t="shared" si="14"/>
        <v>0.47699961785453038</v>
      </c>
      <c r="W37" s="235">
        <f t="shared" si="14"/>
        <v>0.77917073019850458</v>
      </c>
    </row>
    <row r="38" spans="2:23">
      <c r="B38" s="218">
        <v>170</v>
      </c>
      <c r="C38" s="220" t="s">
        <v>16</v>
      </c>
      <c r="D38" s="224">
        <f t="shared" si="12"/>
        <v>0.86751654928368749</v>
      </c>
      <c r="E38" s="190">
        <f t="shared" si="12"/>
        <v>0.81006645595428606</v>
      </c>
      <c r="F38" s="190">
        <f t="shared" si="12"/>
        <v>0.71760516030097554</v>
      </c>
      <c r="G38" s="190">
        <f t="shared" si="12"/>
        <v>0.7209123098739243</v>
      </c>
      <c r="H38" s="190">
        <f t="shared" si="12"/>
        <v>0.7209123098739243</v>
      </c>
      <c r="I38" s="190">
        <f t="shared" si="12"/>
        <v>0.72091230987431287</v>
      </c>
      <c r="J38" s="190">
        <f t="shared" si="12"/>
        <v>0.72091230987431287</v>
      </c>
      <c r="K38" s="190">
        <f t="shared" si="12"/>
        <v>0.72091230987431287</v>
      </c>
      <c r="L38" s="190">
        <f t="shared" si="12"/>
        <v>0.74684794299997392</v>
      </c>
      <c r="M38" s="190">
        <f t="shared" si="12"/>
        <v>0.74684794299997392</v>
      </c>
      <c r="N38" s="190">
        <f t="shared" si="12"/>
        <v>0.71914333670955111</v>
      </c>
      <c r="O38" s="190">
        <f t="shared" si="12"/>
        <v>0.79956757381395438</v>
      </c>
      <c r="P38" s="190">
        <f t="shared" si="12"/>
        <v>0.82641186362743535</v>
      </c>
      <c r="Q38" s="190">
        <f t="shared" si="12"/>
        <v>0.82641186362743535</v>
      </c>
      <c r="R38" s="190">
        <f t="shared" si="12"/>
        <v>0.79083195088732494</v>
      </c>
      <c r="S38" s="190">
        <f t="shared" si="12"/>
        <v>0.71914333670955111</v>
      </c>
      <c r="T38" s="190">
        <f t="shared" ref="T38:AK53" si="16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0.71914333670955111</v>
      </c>
      <c r="U38" s="230">
        <f t="shared" si="16"/>
        <v>0.50522318735850091</v>
      </c>
      <c r="V38" s="230">
        <f t="shared" si="16"/>
        <v>0.50397075850827078</v>
      </c>
      <c r="W38" s="235">
        <f t="shared" si="16"/>
        <v>0.82349649999939301</v>
      </c>
    </row>
    <row r="39" spans="2:23">
      <c r="B39" s="218">
        <v>180</v>
      </c>
      <c r="C39" s="220" t="s">
        <v>16</v>
      </c>
      <c r="D39" s="224">
        <f t="shared" si="12"/>
        <v>0.89816390111925248</v>
      </c>
      <c r="E39" s="190">
        <f t="shared" si="12"/>
        <v>0.84636100213506538</v>
      </c>
      <c r="F39" s="190">
        <f t="shared" si="12"/>
        <v>0.75368306594932255</v>
      </c>
      <c r="G39" s="190">
        <f t="shared" si="12"/>
        <v>0.75635553141072076</v>
      </c>
      <c r="H39" s="190">
        <f t="shared" si="12"/>
        <v>0.75635553141072076</v>
      </c>
      <c r="I39" s="190">
        <f t="shared" si="12"/>
        <v>0.75635553141115064</v>
      </c>
      <c r="J39" s="190">
        <f t="shared" si="12"/>
        <v>0.75635553141115064</v>
      </c>
      <c r="K39" s="190">
        <f t="shared" si="12"/>
        <v>0.75635553141115064</v>
      </c>
      <c r="L39" s="190">
        <f t="shared" si="12"/>
        <v>0.77573488616668951</v>
      </c>
      <c r="M39" s="190">
        <f t="shared" si="12"/>
        <v>0.77573488616668951</v>
      </c>
      <c r="N39" s="190">
        <f t="shared" si="12"/>
        <v>0.74929782087108343</v>
      </c>
      <c r="O39" s="190">
        <f t="shared" si="12"/>
        <v>0.83478260369466561</v>
      </c>
      <c r="P39" s="190">
        <f t="shared" si="12"/>
        <v>0.86194343407974738</v>
      </c>
      <c r="Q39" s="190">
        <f t="shared" si="12"/>
        <v>0.86194343407974738</v>
      </c>
      <c r="R39" s="190">
        <f t="shared" si="12"/>
        <v>0.82577380614465634</v>
      </c>
      <c r="S39" s="190">
        <f t="shared" si="12"/>
        <v>0.74929782087108343</v>
      </c>
      <c r="T39" s="190">
        <f t="shared" si="16"/>
        <v>0.74929782087108343</v>
      </c>
      <c r="U39" s="230">
        <f t="shared" si="16"/>
        <v>0.53863261675611052</v>
      </c>
      <c r="V39" s="230">
        <f t="shared" si="16"/>
        <v>0.52938825981384241</v>
      </c>
      <c r="W39" s="235">
        <f t="shared" si="16"/>
        <v>0.8598878795002165</v>
      </c>
    </row>
    <row r="40" spans="2:23">
      <c r="B40" s="218">
        <v>190</v>
      </c>
      <c r="C40" s="220" t="s">
        <v>16</v>
      </c>
      <c r="D40" s="224">
        <f t="shared" si="12"/>
        <v>0.92220819859061864</v>
      </c>
      <c r="E40" s="190">
        <f t="shared" si="12"/>
        <v>0.87632344755041136</v>
      </c>
      <c r="F40" s="190">
        <f t="shared" si="12"/>
        <v>0.78554378676137793</v>
      </c>
      <c r="G40" s="190">
        <f t="shared" si="12"/>
        <v>0.78765832999382979</v>
      </c>
      <c r="H40" s="190">
        <f t="shared" si="12"/>
        <v>0.78765832999382979</v>
      </c>
      <c r="I40" s="190">
        <f t="shared" si="12"/>
        <v>0.7876583299942872</v>
      </c>
      <c r="J40" s="190">
        <f t="shared" si="12"/>
        <v>0.7876583299942872</v>
      </c>
      <c r="K40" s="190">
        <f t="shared" si="12"/>
        <v>0.7876583299942872</v>
      </c>
      <c r="L40" s="190">
        <f t="shared" si="12"/>
        <v>0.80140666362848434</v>
      </c>
      <c r="M40" s="190">
        <f t="shared" si="12"/>
        <v>0.80140666362848434</v>
      </c>
      <c r="N40" s="190">
        <f t="shared" si="12"/>
        <v>0.77631129078576988</v>
      </c>
      <c r="O40" s="190">
        <f t="shared" si="12"/>
        <v>0.86431808161964552</v>
      </c>
      <c r="P40" s="190">
        <f t="shared" si="12"/>
        <v>0.89081290229563614</v>
      </c>
      <c r="Q40" s="190">
        <f t="shared" si="12"/>
        <v>0.89081290229563614</v>
      </c>
      <c r="R40" s="190">
        <f t="shared" si="12"/>
        <v>0.85534678623603677</v>
      </c>
      <c r="S40" s="190">
        <f t="shared" si="12"/>
        <v>0.77631129078576988</v>
      </c>
      <c r="T40" s="190">
        <f t="shared" si="16"/>
        <v>0.77631129078576988</v>
      </c>
      <c r="U40" s="230">
        <f t="shared" si="16"/>
        <v>0.57001820306522966</v>
      </c>
      <c r="V40" s="230">
        <f t="shared" si="16"/>
        <v>0.55334471179745193</v>
      </c>
      <c r="W40" s="235">
        <f t="shared" si="16"/>
        <v>0.88942966522053035</v>
      </c>
    </row>
    <row r="41" spans="2:23">
      <c r="B41" s="218">
        <v>200</v>
      </c>
      <c r="C41" s="220" t="s">
        <v>16</v>
      </c>
      <c r="D41" s="224">
        <f t="shared" si="12"/>
        <v>0.94089412421307672</v>
      </c>
      <c r="E41" s="190">
        <f t="shared" si="12"/>
        <v>0.90085950142377169</v>
      </c>
      <c r="F41" s="190">
        <f t="shared" si="12"/>
        <v>0.81357091371856705</v>
      </c>
      <c r="G41" s="190">
        <f t="shared" si="12"/>
        <v>0.81520346352304318</v>
      </c>
      <c r="H41" s="190">
        <f t="shared" si="12"/>
        <v>0.81520346352304318</v>
      </c>
      <c r="I41" s="190">
        <f t="shared" si="12"/>
        <v>0.81520346352351591</v>
      </c>
      <c r="J41" s="190">
        <f t="shared" si="12"/>
        <v>0.81520346352351591</v>
      </c>
      <c r="K41" s="190">
        <f t="shared" si="12"/>
        <v>0.81520346352351591</v>
      </c>
      <c r="L41" s="190">
        <f t="shared" si="12"/>
        <v>0.82419236411248809</v>
      </c>
      <c r="M41" s="190">
        <f t="shared" si="12"/>
        <v>0.82419236411248809</v>
      </c>
      <c r="N41" s="190">
        <f t="shared" si="12"/>
        <v>0.80047797620847472</v>
      </c>
      <c r="O41" s="190">
        <f t="shared" si="12"/>
        <v>0.88893016338536823</v>
      </c>
      <c r="P41" s="190">
        <f t="shared" si="12"/>
        <v>0.91406025246757594</v>
      </c>
      <c r="Q41" s="190">
        <f t="shared" si="12"/>
        <v>0.91406025246757594</v>
      </c>
      <c r="R41" s="190">
        <f t="shared" si="12"/>
        <v>0.88023185063518006</v>
      </c>
      <c r="S41" s="190">
        <f t="shared" si="12"/>
        <v>0.80047797620847472</v>
      </c>
      <c r="T41" s="190">
        <f t="shared" si="16"/>
        <v>0.80047797620847472</v>
      </c>
      <c r="U41" s="230">
        <f t="shared" si="16"/>
        <v>0.59943873499331779</v>
      </c>
      <c r="V41" s="230">
        <f t="shared" si="16"/>
        <v>0.57593007537148433</v>
      </c>
      <c r="W41" s="235">
        <f t="shared" si="16"/>
        <v>0.9131860452734315</v>
      </c>
    </row>
    <row r="42" spans="2:23">
      <c r="B42" s="218">
        <v>210</v>
      </c>
      <c r="C42" s="220" t="s">
        <v>16</v>
      </c>
      <c r="D42" s="224">
        <f t="shared" si="12"/>
        <v>0.95530041527427823</v>
      </c>
      <c r="E42" s="190">
        <f t="shared" si="12"/>
        <v>0.92081618657083819</v>
      </c>
      <c r="F42" s="190">
        <f t="shared" si="12"/>
        <v>0.8381467402632693</v>
      </c>
      <c r="G42" s="190">
        <f t="shared" si="12"/>
        <v>0.83936925637563231</v>
      </c>
      <c r="H42" s="190">
        <f t="shared" si="12"/>
        <v>0.83936925637563231</v>
      </c>
      <c r="I42" s="190">
        <f t="shared" si="12"/>
        <v>0.83936925637611004</v>
      </c>
      <c r="J42" s="190">
        <f t="shared" si="12"/>
        <v>0.83936925637611004</v>
      </c>
      <c r="K42" s="190">
        <f t="shared" si="12"/>
        <v>0.83936925637611004</v>
      </c>
      <c r="L42" s="190">
        <f t="shared" si="12"/>
        <v>0.84439679958689207</v>
      </c>
      <c r="M42" s="190">
        <f t="shared" si="12"/>
        <v>0.84439679958689207</v>
      </c>
      <c r="N42" s="190">
        <f t="shared" si="12"/>
        <v>0.82207517465899438</v>
      </c>
      <c r="O42" s="190">
        <f t="shared" si="12"/>
        <v>0.90932859219925244</v>
      </c>
      <c r="P42" s="190">
        <f t="shared" si="12"/>
        <v>0.93263990370548289</v>
      </c>
      <c r="Q42" s="190">
        <f t="shared" si="12"/>
        <v>0.93263990370548289</v>
      </c>
      <c r="R42" s="190">
        <f t="shared" si="12"/>
        <v>0.90107135162075247</v>
      </c>
      <c r="S42" s="190">
        <f t="shared" si="12"/>
        <v>0.82207517465899438</v>
      </c>
      <c r="T42" s="190">
        <f t="shared" si="16"/>
        <v>0.82207517465899438</v>
      </c>
      <c r="U42" s="230">
        <f t="shared" si="16"/>
        <v>0.62696986539127997</v>
      </c>
      <c r="V42" s="230">
        <f t="shared" si="16"/>
        <v>0.59723039712370896</v>
      </c>
      <c r="W42" s="235">
        <f t="shared" si="16"/>
        <v>0.93213908473642182</v>
      </c>
    </row>
    <row r="43" spans="2:23">
      <c r="B43" s="218">
        <v>220</v>
      </c>
      <c r="C43" s="220" t="s">
        <v>16</v>
      </c>
      <c r="D43" s="224">
        <f t="shared" si="12"/>
        <v>0.9663322490542483</v>
      </c>
      <c r="E43" s="190">
        <f t="shared" si="12"/>
        <v>0.93695537019783404</v>
      </c>
      <c r="F43" s="190">
        <f t="shared" si="12"/>
        <v>0.85963886500090825</v>
      </c>
      <c r="G43" s="190">
        <f t="shared" si="12"/>
        <v>0.86051748605790601</v>
      </c>
      <c r="H43" s="190">
        <f t="shared" si="12"/>
        <v>0.86051748605790601</v>
      </c>
      <c r="I43" s="190">
        <f t="shared" si="12"/>
        <v>0.86051748605838096</v>
      </c>
      <c r="J43" s="190">
        <f t="shared" si="12"/>
        <v>0.86051748605838096</v>
      </c>
      <c r="K43" s="190">
        <f t="shared" si="12"/>
        <v>0.86051748605838096</v>
      </c>
      <c r="L43" s="190">
        <f t="shared" si="12"/>
        <v>0.86229939291381053</v>
      </c>
      <c r="M43" s="190">
        <f t="shared" si="12"/>
        <v>0.86229939291381053</v>
      </c>
      <c r="N43" s="190">
        <f t="shared" si="12"/>
        <v>0.84136032965892082</v>
      </c>
      <c r="O43" s="190">
        <f t="shared" si="12"/>
        <v>0.92615770885702664</v>
      </c>
      <c r="P43" s="190">
        <f t="shared" si="12"/>
        <v>0.94739459214117816</v>
      </c>
      <c r="Q43" s="190">
        <f t="shared" si="12"/>
        <v>0.94739459214117816</v>
      </c>
      <c r="R43" s="190">
        <f t="shared" si="12"/>
        <v>0.91845241738443428</v>
      </c>
      <c r="S43" s="190">
        <f t="shared" si="12"/>
        <v>0.84136032965892082</v>
      </c>
      <c r="T43" s="190">
        <f t="shared" si="16"/>
        <v>0.84136032965892082</v>
      </c>
      <c r="U43" s="230">
        <f t="shared" si="16"/>
        <v>0.65269766365199822</v>
      </c>
      <c r="V43" s="230">
        <f t="shared" si="16"/>
        <v>0.61732714028902258</v>
      </c>
      <c r="W43" s="235">
        <f t="shared" si="16"/>
        <v>0.94715856445044322</v>
      </c>
    </row>
    <row r="44" spans="2:23">
      <c r="B44" s="218">
        <v>230</v>
      </c>
      <c r="C44" s="220" t="s">
        <v>16</v>
      </c>
      <c r="D44" s="224">
        <f t="shared" si="12"/>
        <v>0.97473128177313417</v>
      </c>
      <c r="E44" s="190">
        <f t="shared" si="12"/>
        <v>0.94994362810803856</v>
      </c>
      <c r="F44" s="190">
        <f t="shared" si="12"/>
        <v>0.87839264587783694</v>
      </c>
      <c r="G44" s="190">
        <f t="shared" si="12"/>
        <v>0.87898679042708527</v>
      </c>
      <c r="H44" s="190">
        <f t="shared" si="12"/>
        <v>0.87898679042708527</v>
      </c>
      <c r="I44" s="190">
        <f t="shared" si="12"/>
        <v>0.87898679042755024</v>
      </c>
      <c r="J44" s="190">
        <f t="shared" si="12"/>
        <v>0.87898679042755024</v>
      </c>
      <c r="K44" s="190">
        <f t="shared" si="12"/>
        <v>0.87898679042755024</v>
      </c>
      <c r="L44" s="190">
        <f t="shared" si="12"/>
        <v>0.8781534270116873</v>
      </c>
      <c r="M44" s="190">
        <f t="shared" si="12"/>
        <v>0.8781534270116873</v>
      </c>
      <c r="N44" s="190">
        <f t="shared" si="12"/>
        <v>0.85857058036354217</v>
      </c>
      <c r="O44" s="190">
        <f t="shared" si="12"/>
        <v>0.93998833032137663</v>
      </c>
      <c r="P44" s="190">
        <f t="shared" si="12"/>
        <v>0.95904803348739431</v>
      </c>
      <c r="Q44" s="190">
        <f t="shared" si="12"/>
        <v>0.95904803348739431</v>
      </c>
      <c r="R44" s="190">
        <f t="shared" si="12"/>
        <v>0.93289937742701012</v>
      </c>
      <c r="S44" s="190">
        <f t="shared" si="12"/>
        <v>0.85857058036354217</v>
      </c>
      <c r="T44" s="190">
        <f t="shared" si="16"/>
        <v>0.85857058036354217</v>
      </c>
      <c r="U44" s="230">
        <f t="shared" si="16"/>
        <v>0.6767139583585603</v>
      </c>
      <c r="V44" s="230">
        <f t="shared" si="16"/>
        <v>0.63629690499468095</v>
      </c>
      <c r="W44" s="235">
        <f t="shared" si="16"/>
        <v>0.95899261905658828</v>
      </c>
    </row>
    <row r="45" spans="2:23">
      <c r="B45" s="218">
        <v>240</v>
      </c>
      <c r="C45" s="220" t="s">
        <v>16</v>
      </c>
      <c r="D45" s="224">
        <f t="shared" si="12"/>
        <v>0.98109405931020433</v>
      </c>
      <c r="E45" s="190">
        <f t="shared" si="12"/>
        <v>0.96035237408569774</v>
      </c>
      <c r="F45" s="190">
        <f t="shared" si="12"/>
        <v>0.8947262874148183</v>
      </c>
      <c r="G45" s="190">
        <f t="shared" si="12"/>
        <v>0.89508837313752565</v>
      </c>
      <c r="H45" s="190">
        <f t="shared" si="12"/>
        <v>0.89508837313752565</v>
      </c>
      <c r="I45" s="190">
        <f t="shared" si="12"/>
        <v>0.89508837313797562</v>
      </c>
      <c r="J45" s="190">
        <f t="shared" si="12"/>
        <v>0.89508837313797562</v>
      </c>
      <c r="K45" s="190">
        <f t="shared" si="12"/>
        <v>0.89508837313797562</v>
      </c>
      <c r="L45" s="190">
        <f t="shared" si="12"/>
        <v>0.89218735282057171</v>
      </c>
      <c r="M45" s="190">
        <f t="shared" si="12"/>
        <v>0.89218735282057171</v>
      </c>
      <c r="N45" s="190">
        <f t="shared" si="12"/>
        <v>0.8739217624513046</v>
      </c>
      <c r="O45" s="190">
        <f t="shared" si="12"/>
        <v>0.95131709175047863</v>
      </c>
      <c r="P45" s="190">
        <f t="shared" si="12"/>
        <v>0.96820905501650822</v>
      </c>
      <c r="Q45" s="190">
        <f t="shared" si="12"/>
        <v>0.96820905501650822</v>
      </c>
      <c r="R45" s="190">
        <f t="shared" si="12"/>
        <v>0.94487249671128326</v>
      </c>
      <c r="S45" s="190">
        <f t="shared" si="12"/>
        <v>0.8739217624513046</v>
      </c>
      <c r="T45" s="190">
        <f t="shared" si="16"/>
        <v>0.8739217624513046</v>
      </c>
      <c r="U45" s="230">
        <f t="shared" si="16"/>
        <v>0.69911300152540234</v>
      </c>
      <c r="V45" s="230">
        <f t="shared" si="16"/>
        <v>0.65421139309908616</v>
      </c>
      <c r="W45" s="235">
        <f t="shared" si="16"/>
        <v>0.96827082931035402</v>
      </c>
    </row>
    <row r="46" spans="2:23">
      <c r="B46" s="218">
        <v>250</v>
      </c>
      <c r="C46" s="220" t="s">
        <v>16</v>
      </c>
      <c r="D46" s="224">
        <f t="shared" si="12"/>
        <v>0.9858935049646903</v>
      </c>
      <c r="E46" s="190">
        <f t="shared" si="12"/>
        <v>0.96866374384945086</v>
      </c>
      <c r="F46" s="190">
        <f t="shared" si="12"/>
        <v>0.90892967418532977</v>
      </c>
      <c r="G46" s="190">
        <f t="shared" si="12"/>
        <v>0.90910524129414072</v>
      </c>
      <c r="H46" s="190">
        <f t="shared" si="12"/>
        <v>0.90910524129414072</v>
      </c>
      <c r="I46" s="190">
        <f t="shared" si="12"/>
        <v>0.90910524129457204</v>
      </c>
      <c r="J46" s="190">
        <f t="shared" si="12"/>
        <v>0.90910524129457204</v>
      </c>
      <c r="K46" s="190">
        <f t="shared" si="12"/>
        <v>0.90910524129457204</v>
      </c>
      <c r="L46" s="190">
        <f t="shared" si="12"/>
        <v>0.90460626603162064</v>
      </c>
      <c r="M46" s="190">
        <f t="shared" si="12"/>
        <v>0.90460626603162064</v>
      </c>
      <c r="N46" s="190">
        <f t="shared" si="12"/>
        <v>0.88760979531961903</v>
      </c>
      <c r="O46" s="190">
        <f t="shared" si="12"/>
        <v>0.96057018582873632</v>
      </c>
      <c r="P46" s="190">
        <f t="shared" si="12"/>
        <v>0.97538160335097124</v>
      </c>
      <c r="Q46" s="190">
        <f t="shared" si="12"/>
        <v>0.97538160335097124</v>
      </c>
      <c r="R46" s="190">
        <f t="shared" si="12"/>
        <v>0.9547705511706549</v>
      </c>
      <c r="S46" s="190">
        <f t="shared" si="12"/>
        <v>0.88760979531961903</v>
      </c>
      <c r="T46" s="190">
        <f t="shared" si="16"/>
        <v>0.88760979531961903</v>
      </c>
      <c r="U46" s="230">
        <f t="shared" si="16"/>
        <v>0.71998910195374044</v>
      </c>
      <c r="V46" s="230">
        <f t="shared" si="16"/>
        <v>0.67113751789553744</v>
      </c>
      <c r="W46" s="235">
        <f t="shared" si="16"/>
        <v>0.97551411192570436</v>
      </c>
    </row>
    <row r="47" spans="2:23">
      <c r="B47" s="218">
        <v>260</v>
      </c>
      <c r="C47" s="220" t="s">
        <v>16</v>
      </c>
      <c r="D47" s="224">
        <f t="shared" si="12"/>
        <v>0.98950015774754918</v>
      </c>
      <c r="E47" s="190">
        <f t="shared" si="12"/>
        <v>0.97527953142362944</v>
      </c>
      <c r="F47" s="190">
        <f t="shared" si="12"/>
        <v>0.92126408706381535</v>
      </c>
      <c r="G47" s="190">
        <f t="shared" si="12"/>
        <v>0.92129218666568724</v>
      </c>
      <c r="H47" s="190">
        <f t="shared" si="12"/>
        <v>0.92129218666568724</v>
      </c>
      <c r="I47" s="190">
        <f t="shared" si="12"/>
        <v>0.92129218666609736</v>
      </c>
      <c r="J47" s="190">
        <f t="shared" si="12"/>
        <v>0.92129218666609736</v>
      </c>
      <c r="K47" s="190">
        <f t="shared" si="12"/>
        <v>0.92129218666609736</v>
      </c>
      <c r="L47" s="190">
        <f t="shared" si="12"/>
        <v>0.91559357711207556</v>
      </c>
      <c r="M47" s="190">
        <f t="shared" si="12"/>
        <v>0.91559357711207556</v>
      </c>
      <c r="N47" s="190">
        <f t="shared" si="12"/>
        <v>0.89981174266743102</v>
      </c>
      <c r="O47" s="190">
        <f t="shared" si="12"/>
        <v>0.96810933513135278</v>
      </c>
      <c r="P47" s="190">
        <f t="shared" si="12"/>
        <v>0.98097754069526633</v>
      </c>
      <c r="Q47" s="190">
        <f t="shared" si="12"/>
        <v>0.98097754069526633</v>
      </c>
      <c r="R47" s="190">
        <f t="shared" si="12"/>
        <v>0.9629355300670428</v>
      </c>
      <c r="S47" s="190">
        <f t="shared" si="12"/>
        <v>0.89981174266743102</v>
      </c>
      <c r="T47" s="190">
        <f t="shared" si="16"/>
        <v>0.89981174266743102</v>
      </c>
      <c r="U47" s="230">
        <f t="shared" si="16"/>
        <v>0.7394349658903111</v>
      </c>
      <c r="V47" s="230">
        <f t="shared" si="16"/>
        <v>0.68713760700607207</v>
      </c>
      <c r="W47" s="235">
        <f t="shared" si="16"/>
        <v>0.98114774954436668</v>
      </c>
    </row>
    <row r="48" spans="2:23">
      <c r="B48" s="218">
        <v>270</v>
      </c>
      <c r="C48" s="220" t="s">
        <v>16</v>
      </c>
      <c r="D48" s="224">
        <f t="shared" si="12"/>
        <v>0.99220157170803025</v>
      </c>
      <c r="E48" s="190">
        <f t="shared" si="12"/>
        <v>0.98053122920233526</v>
      </c>
      <c r="F48" s="190">
        <f t="shared" si="12"/>
        <v>0.93196320864726601</v>
      </c>
      <c r="G48" s="190">
        <f t="shared" si="12"/>
        <v>0.93187693538987315</v>
      </c>
      <c r="H48" s="190">
        <f t="shared" si="12"/>
        <v>0.93187693538987315</v>
      </c>
      <c r="I48" s="190">
        <f t="shared" si="12"/>
        <v>0.93187693539026017</v>
      </c>
      <c r="J48" s="190">
        <f t="shared" si="12"/>
        <v>0.93187693539026017</v>
      </c>
      <c r="K48" s="190">
        <f t="shared" si="12"/>
        <v>0.93187693539026017</v>
      </c>
      <c r="L48" s="190">
        <f t="shared" si="12"/>
        <v>0.92531278716022569</v>
      </c>
      <c r="M48" s="190">
        <f t="shared" si="12"/>
        <v>0.92531278716022569</v>
      </c>
      <c r="N48" s="190">
        <f t="shared" si="12"/>
        <v>0.91068685732240329</v>
      </c>
      <c r="O48" s="190">
        <f t="shared" si="12"/>
        <v>0.97423889847567446</v>
      </c>
      <c r="P48" s="190">
        <f t="shared" si="12"/>
        <v>0.98533000388700065</v>
      </c>
      <c r="Q48" s="190">
        <f t="shared" si="12"/>
        <v>0.98533000388700065</v>
      </c>
      <c r="R48" s="190">
        <f t="shared" si="12"/>
        <v>0.96965830694363975</v>
      </c>
      <c r="S48" s="190">
        <f t="shared" si="12"/>
        <v>0.91068685732240329</v>
      </c>
      <c r="T48" s="190">
        <f t="shared" si="16"/>
        <v>0.91068685732240329</v>
      </c>
      <c r="U48" s="230">
        <f t="shared" si="16"/>
        <v>0.75754057078307069</v>
      </c>
      <c r="V48" s="230">
        <f t="shared" si="16"/>
        <v>0.70226964828869154</v>
      </c>
      <c r="W48" s="235">
        <f t="shared" si="16"/>
        <v>0.98551519749844196</v>
      </c>
    </row>
    <row r="49" spans="2:23">
      <c r="B49" s="218">
        <v>280</v>
      </c>
      <c r="C49" s="220" t="s">
        <v>16</v>
      </c>
      <c r="D49" s="224">
        <f t="shared" si="12"/>
        <v>0.99421911837580856</v>
      </c>
      <c r="E49" s="190">
        <f t="shared" si="12"/>
        <v>0.98469008422494342</v>
      </c>
      <c r="F49" s="190">
        <f t="shared" si="12"/>
        <v>0.94123477102239206</v>
      </c>
      <c r="G49" s="190">
        <f t="shared" si="12"/>
        <v>0.94106186513039702</v>
      </c>
      <c r="H49" s="190">
        <f t="shared" si="12"/>
        <v>0.94106186513039702</v>
      </c>
      <c r="I49" s="190">
        <f t="shared" si="12"/>
        <v>0.94106186513075984</v>
      </c>
      <c r="J49" s="190">
        <f t="shared" si="12"/>
        <v>0.94106186513075984</v>
      </c>
      <c r="K49" s="190">
        <f t="shared" si="12"/>
        <v>0.94106186513075984</v>
      </c>
      <c r="L49" s="190">
        <f t="shared" si="12"/>
        <v>0.9339094311915187</v>
      </c>
      <c r="M49" s="190">
        <f t="shared" si="12"/>
        <v>0.9339094311915187</v>
      </c>
      <c r="N49" s="190">
        <f t="shared" si="12"/>
        <v>0.92037822313734485</v>
      </c>
      <c r="O49" s="190">
        <f t="shared" si="12"/>
        <v>0.979213144921113</v>
      </c>
      <c r="P49" s="190">
        <f t="shared" si="12"/>
        <v>0.98870616222013863</v>
      </c>
      <c r="Q49" s="190">
        <f t="shared" si="12"/>
        <v>0.98870616222013863</v>
      </c>
      <c r="R49" s="190">
        <f t="shared" si="12"/>
        <v>0.97518463266145328</v>
      </c>
      <c r="S49" s="190">
        <f t="shared" si="12"/>
        <v>0.92037822313734485</v>
      </c>
      <c r="T49" s="190">
        <f t="shared" si="16"/>
        <v>0.92037822313734485</v>
      </c>
      <c r="U49" s="230">
        <f t="shared" si="16"/>
        <v>0.77439241577423124</v>
      </c>
      <c r="V49" s="230">
        <f t="shared" si="16"/>
        <v>0.71658756151935865</v>
      </c>
      <c r="W49" s="235">
        <f t="shared" si="16"/>
        <v>0.98889135737714973</v>
      </c>
    </row>
    <row r="50" spans="2:23">
      <c r="B50" s="218">
        <v>290</v>
      </c>
      <c r="C50" s="220" t="s">
        <v>16</v>
      </c>
      <c r="D50" s="224">
        <f t="shared" si="12"/>
        <v>0.9957220843531368</v>
      </c>
      <c r="E50" s="190">
        <f t="shared" si="12"/>
        <v>0.98797655250247396</v>
      </c>
      <c r="F50" s="190">
        <f t="shared" si="12"/>
        <v>0.94926253183217646</v>
      </c>
      <c r="G50" s="190">
        <f t="shared" si="12"/>
        <v>0.94902600013612126</v>
      </c>
      <c r="H50" s="190">
        <f t="shared" si="12"/>
        <v>0.94902600013612126</v>
      </c>
      <c r="I50" s="190">
        <f t="shared" si="12"/>
        <v>0.94902600013645966</v>
      </c>
      <c r="J50" s="190">
        <f t="shared" si="12"/>
        <v>0.94902600013645966</v>
      </c>
      <c r="K50" s="190">
        <f t="shared" si="12"/>
        <v>0.94902600013645966</v>
      </c>
      <c r="L50" s="190">
        <f t="shared" si="12"/>
        <v>0.94151274156586462</v>
      </c>
      <c r="M50" s="190">
        <f t="shared" si="12"/>
        <v>0.94151274156586462</v>
      </c>
      <c r="N50" s="190">
        <f t="shared" si="12"/>
        <v>0.92901399588787459</v>
      </c>
      <c r="O50" s="190">
        <f t="shared" si="12"/>
        <v>0.98324323994177465</v>
      </c>
      <c r="P50" s="190">
        <f t="shared" si="12"/>
        <v>0.99131877816942027</v>
      </c>
      <c r="Q50" s="190">
        <f t="shared" si="12"/>
        <v>0.99131877816942027</v>
      </c>
      <c r="R50" s="190">
        <f t="shared" si="12"/>
        <v>0.97972099932815171</v>
      </c>
      <c r="S50" s="190">
        <f t="shared" si="12"/>
        <v>0.92901399588787459</v>
      </c>
      <c r="T50" s="190">
        <f t="shared" si="16"/>
        <v>0.92901399588787459</v>
      </c>
      <c r="U50" s="230">
        <f t="shared" si="16"/>
        <v>0.79007306229635199</v>
      </c>
      <c r="V50" s="230">
        <f t="shared" si="16"/>
        <v>0.73014146899674914</v>
      </c>
      <c r="W50" s="235">
        <f t="shared" si="16"/>
        <v>0.99149464184993152</v>
      </c>
    </row>
    <row r="51" spans="2:23">
      <c r="B51" s="218">
        <v>300</v>
      </c>
      <c r="C51" s="220" t="s">
        <v>16</v>
      </c>
      <c r="D51" s="224">
        <f t="shared" si="12"/>
        <v>0.99683918740207811</v>
      </c>
      <c r="E51" s="190">
        <f t="shared" si="12"/>
        <v>0.99056878339904353</v>
      </c>
      <c r="F51" s="190">
        <f t="shared" si="12"/>
        <v>0.95620833275935491</v>
      </c>
      <c r="G51" s="190">
        <f t="shared" si="12"/>
        <v>0.95592705367735697</v>
      </c>
      <c r="H51" s="190">
        <f t="shared" si="12"/>
        <v>0.95592705367735697</v>
      </c>
      <c r="I51" s="190">
        <f t="shared" si="12"/>
        <v>0.95592705367767095</v>
      </c>
      <c r="J51" s="190">
        <f t="shared" si="12"/>
        <v>0.95592705367767095</v>
      </c>
      <c r="K51" s="190">
        <f t="shared" si="12"/>
        <v>0.95592705367767095</v>
      </c>
      <c r="L51" s="190">
        <f t="shared" si="12"/>
        <v>0.94823738283082637</v>
      </c>
      <c r="M51" s="190">
        <f t="shared" si="12"/>
        <v>0.94823738283082637</v>
      </c>
      <c r="N51" s="190">
        <f t="shared" si="12"/>
        <v>0.93670884634062324</v>
      </c>
      <c r="O51" s="190">
        <f t="shared" si="12"/>
        <v>0.98650370888855698</v>
      </c>
      <c r="P51" s="190">
        <f t="shared" si="12"/>
        <v>0.99333626860464885</v>
      </c>
      <c r="Q51" s="190">
        <f t="shared" si="12"/>
        <v>0.99333626860464885</v>
      </c>
      <c r="R51" s="190">
        <f t="shared" si="12"/>
        <v>0.98344011000604847</v>
      </c>
      <c r="S51" s="190">
        <f t="shared" si="12"/>
        <v>0.93670884634062324</v>
      </c>
      <c r="T51" s="190">
        <f t="shared" si="16"/>
        <v>0.93670884634062324</v>
      </c>
      <c r="U51" s="230">
        <f t="shared" si="16"/>
        <v>0.80466085877194082</v>
      </c>
      <c r="V51" s="230">
        <f t="shared" si="16"/>
        <v>0.74297797234796592</v>
      </c>
      <c r="W51" s="235">
        <f t="shared" si="16"/>
        <v>0.99349749008492194</v>
      </c>
    </row>
    <row r="52" spans="2:23">
      <c r="B52" s="218">
        <v>310</v>
      </c>
      <c r="C52" s="220" t="s">
        <v>16</v>
      </c>
      <c r="D52" s="224">
        <f t="shared" si="12"/>
        <v>0.99766782506543927</v>
      </c>
      <c r="E52" s="190">
        <f t="shared" si="12"/>
        <v>0.99261004132974595</v>
      </c>
      <c r="F52" s="190">
        <f t="shared" ref="F52:V67" si="17">IF((F$2-(SQRT((F$9/F$15)^2+4*F$16*F$14))*$B52) &lt; 0, 0.5*EXP(((F$9/F$15)*F$2)/(2*F$14))*(EXP(-(F$2*(SQRT((F$9/F$15)^2+4*F$16*F$14)))/(2*F$14))*(2-ERFC(-(F$2-(SQRT((F$9/F$15)^2+4*F$16*F$14))*$B52)/(2*SQRT(F$14*$B52))))),0.5*EXP(((F$9/F$15)*F$2)/(2*F$14))*(EXP(-(F$2*(SQRT((F$9/F$15)^2+4*F$16*F$14)))/(2*F$14))*ERFC((F$2-(SQRT((F$9/F$15)^2+4*F$16*F$14))*$B52)/(2*SQRT(F$14*$B52)))))</f>
        <v>0.9622142440941337</v>
      </c>
      <c r="G52" s="190">
        <f t="shared" si="17"/>
        <v>0.96190353632261416</v>
      </c>
      <c r="H52" s="190">
        <f t="shared" si="17"/>
        <v>0.96190353632261416</v>
      </c>
      <c r="I52" s="190">
        <f t="shared" si="17"/>
        <v>0.96190353632290404</v>
      </c>
      <c r="J52" s="190">
        <f t="shared" si="17"/>
        <v>0.96190353632290404</v>
      </c>
      <c r="K52" s="190">
        <f t="shared" si="17"/>
        <v>0.96190353632290404</v>
      </c>
      <c r="L52" s="190">
        <f t="shared" si="17"/>
        <v>0.9541849447856342</v>
      </c>
      <c r="M52" s="190">
        <f t="shared" si="17"/>
        <v>0.9541849447856342</v>
      </c>
      <c r="N52" s="190">
        <f t="shared" si="17"/>
        <v>0.94356523650405733</v>
      </c>
      <c r="O52" s="190">
        <f t="shared" si="17"/>
        <v>0.98913818414325094</v>
      </c>
      <c r="P52" s="190">
        <f t="shared" si="17"/>
        <v>0.99489127921679443</v>
      </c>
      <c r="Q52" s="190">
        <f t="shared" si="17"/>
        <v>0.99489127921679443</v>
      </c>
      <c r="R52" s="190">
        <f t="shared" si="17"/>
        <v>0.98648586807902094</v>
      </c>
      <c r="S52" s="190">
        <f t="shared" si="17"/>
        <v>0.94356523650405733</v>
      </c>
      <c r="T52" s="190">
        <f t="shared" si="17"/>
        <v>0.94356523650405733</v>
      </c>
      <c r="U52" s="230">
        <f t="shared" si="17"/>
        <v>0.81822984670801091</v>
      </c>
      <c r="V52" s="230">
        <f t="shared" si="16"/>
        <v>0.75514040991150944</v>
      </c>
      <c r="W52" s="235">
        <f t="shared" si="16"/>
        <v>0.99503532784120707</v>
      </c>
    </row>
    <row r="53" spans="2:23">
      <c r="B53" s="218">
        <v>320</v>
      </c>
      <c r="C53" s="220" t="s">
        <v>16</v>
      </c>
      <c r="D53" s="224">
        <f t="shared" ref="D53:S112" si="18">IF((D$2-(SQRT((D$9/D$15)^2+4*D$16*D$14))*$B53) &lt; 0, 0.5*EXP(((D$9/D$15)*D$2)/(2*D$14))*(EXP(-(D$2*(SQRT((D$9/D$15)^2+4*D$16*D$14)))/(2*D$14))*(2-ERFC(-(D$2-(SQRT((D$9/D$15)^2+4*D$16*D$14))*$B53)/(2*SQRT(D$14*$B53))))),0.5*EXP(((D$9/D$15)*D$2)/(2*D$14))*(EXP(-(D$2*(SQRT((D$9/D$15)^2+4*D$16*D$14)))/(2*D$14))*ERFC((D$2-(SQRT((D$9/D$15)^2+4*D$16*D$14))*$B53)/(2*SQRT(D$14*$B53)))))</f>
        <v>0.99828138462473037</v>
      </c>
      <c r="E53" s="190">
        <f t="shared" si="18"/>
        <v>0.99421506548811811</v>
      </c>
      <c r="F53" s="190">
        <f t="shared" si="17"/>
        <v>0.96740466095662847</v>
      </c>
      <c r="G53" s="190">
        <f t="shared" si="17"/>
        <v>0.96707680597511969</v>
      </c>
      <c r="H53" s="190">
        <f t="shared" si="17"/>
        <v>0.96707680597511969</v>
      </c>
      <c r="I53" s="190">
        <f t="shared" si="17"/>
        <v>0.96707680597538648</v>
      </c>
      <c r="J53" s="190">
        <f t="shared" si="17"/>
        <v>0.96707680597538648</v>
      </c>
      <c r="K53" s="190">
        <f t="shared" si="17"/>
        <v>0.96707680597538648</v>
      </c>
      <c r="L53" s="190">
        <f t="shared" si="17"/>
        <v>0.95944540823182278</v>
      </c>
      <c r="M53" s="190">
        <f t="shared" si="17"/>
        <v>0.95944540823182278</v>
      </c>
      <c r="N53" s="190">
        <f t="shared" si="17"/>
        <v>0.94967463163410293</v>
      </c>
      <c r="O53" s="190">
        <f t="shared" si="17"/>
        <v>0.99126446848665117</v>
      </c>
      <c r="P53" s="190">
        <f t="shared" si="17"/>
        <v>0.99608782397153872</v>
      </c>
      <c r="Q53" s="190">
        <f t="shared" si="17"/>
        <v>0.99608782397153872</v>
      </c>
      <c r="R53" s="190">
        <f t="shared" si="17"/>
        <v>0.98897777684489729</v>
      </c>
      <c r="S53" s="190">
        <f t="shared" si="17"/>
        <v>0.94967463163410293</v>
      </c>
      <c r="T53" s="190">
        <f t="shared" si="17"/>
        <v>0.94967463163410293</v>
      </c>
      <c r="U53" s="230">
        <f t="shared" si="17"/>
        <v>0.83084974542471413</v>
      </c>
      <c r="V53" s="230">
        <f t="shared" si="16"/>
        <v>0.76666910402642585</v>
      </c>
      <c r="W53" s="235">
        <f t="shared" si="16"/>
        <v>0.99621402337044773</v>
      </c>
    </row>
    <row r="54" spans="2:23">
      <c r="B54" s="218">
        <v>330</v>
      </c>
      <c r="C54" s="220" t="s">
        <v>16</v>
      </c>
      <c r="D54" s="224">
        <f t="shared" si="18"/>
        <v>0.99873496159744868</v>
      </c>
      <c r="E54" s="190">
        <f t="shared" si="18"/>
        <v>0.99547542321703897</v>
      </c>
      <c r="F54" s="190">
        <f t="shared" si="17"/>
        <v>0.97188822722435886</v>
      </c>
      <c r="G54" s="190">
        <f t="shared" si="17"/>
        <v>0.97155293867208059</v>
      </c>
      <c r="H54" s="190">
        <f t="shared" si="17"/>
        <v>0.97155293867208059</v>
      </c>
      <c r="I54" s="190">
        <f t="shared" si="17"/>
        <v>0.97155293867232539</v>
      </c>
      <c r="J54" s="190">
        <f t="shared" si="17"/>
        <v>0.97155293867232539</v>
      </c>
      <c r="K54" s="190">
        <f t="shared" si="17"/>
        <v>0.97155293867232539</v>
      </c>
      <c r="L54" s="190">
        <f t="shared" si="17"/>
        <v>0.96409839923093466</v>
      </c>
      <c r="M54" s="190">
        <f t="shared" si="17"/>
        <v>0.96409839923093466</v>
      </c>
      <c r="N54" s="190">
        <f t="shared" si="17"/>
        <v>0.95511862732242703</v>
      </c>
      <c r="O54" s="190">
        <f t="shared" si="17"/>
        <v>0.99297888182990557</v>
      </c>
      <c r="P54" s="190">
        <f t="shared" si="17"/>
        <v>0.99700716161194414</v>
      </c>
      <c r="Q54" s="190">
        <f t="shared" si="17"/>
        <v>0.99700716161194414</v>
      </c>
      <c r="R54" s="190">
        <f t="shared" si="17"/>
        <v>0.99101481147579351</v>
      </c>
      <c r="S54" s="190">
        <f t="shared" si="17"/>
        <v>0.95511862732242703</v>
      </c>
      <c r="T54" s="190">
        <f t="shared" si="17"/>
        <v>0.95511862732242703</v>
      </c>
      <c r="U54" s="230">
        <f t="shared" si="17"/>
        <v>0.84258589119827676</v>
      </c>
      <c r="V54" s="230">
        <f t="shared" si="17"/>
        <v>0.77760159195409262</v>
      </c>
      <c r="W54" s="235">
        <f t="shared" ref="U54:AB69" si="19">IF((W$2-(SQRT((W$9/W$15)^2+4*W$16*W$14))*$B54) &lt; 0, 0.5*EXP(((W$9/W$15)*W$2)/(2*W$14))*(EXP(-(W$2*(SQRT((W$9/W$15)^2+4*W$16*W$14)))/(2*W$14))*(2-ERFC(-(W$2-(SQRT((W$9/W$15)^2+4*W$16*W$14))*$B54)/(2*SQRT(W$14*$B54))))),0.5*EXP(((W$9/W$15)*W$2)/(2*W$14))*(EXP(-(W$2*(SQRT((W$9/W$15)^2+4*W$16*W$14)))/(2*W$14))*ERFC((W$2-(SQRT((W$9/W$15)^2+4*W$16*W$14))*$B54)/(2*SQRT(W$14*$B54)))))</f>
        <v>0.99711601471594347</v>
      </c>
    </row>
    <row r="55" spans="2:23">
      <c r="B55" s="218">
        <v>340</v>
      </c>
      <c r="C55" s="220" t="s">
        <v>16</v>
      </c>
      <c r="D55" s="224">
        <f t="shared" si="18"/>
        <v>0.9990697870301638</v>
      </c>
      <c r="E55" s="190">
        <f t="shared" si="18"/>
        <v>0.99646396290854355</v>
      </c>
      <c r="F55" s="190">
        <f t="shared" si="17"/>
        <v>0.97575963364177742</v>
      </c>
      <c r="G55" s="190">
        <f t="shared" si="17"/>
        <v>0.97542447244374242</v>
      </c>
      <c r="H55" s="190">
        <f t="shared" si="17"/>
        <v>0.97542447244374242</v>
      </c>
      <c r="I55" s="190">
        <f t="shared" si="17"/>
        <v>0.97542447244396613</v>
      </c>
      <c r="J55" s="190">
        <f t="shared" si="17"/>
        <v>0.97542447244396613</v>
      </c>
      <c r="K55" s="190">
        <f t="shared" si="17"/>
        <v>0.97542447244396613</v>
      </c>
      <c r="L55" s="190">
        <f t="shared" si="17"/>
        <v>0.9682143345674995</v>
      </c>
      <c r="M55" s="190">
        <f t="shared" si="17"/>
        <v>0.9682143345674995</v>
      </c>
      <c r="N55" s="190">
        <f t="shared" si="17"/>
        <v>0.95996994271837244</v>
      </c>
      <c r="O55" s="190">
        <f t="shared" si="17"/>
        <v>0.9943599811258248</v>
      </c>
      <c r="P55" s="190">
        <f t="shared" si="17"/>
        <v>0.99771256701410027</v>
      </c>
      <c r="Q55" s="190">
        <f t="shared" si="17"/>
        <v>0.99771256701410027</v>
      </c>
      <c r="R55" s="190">
        <f t="shared" si="17"/>
        <v>0.99267874289026947</v>
      </c>
      <c r="S55" s="190">
        <f t="shared" si="17"/>
        <v>0.95996994271837244</v>
      </c>
      <c r="T55" s="190">
        <f t="shared" si="17"/>
        <v>0.95996994271837244</v>
      </c>
      <c r="U55" s="230">
        <f t="shared" si="17"/>
        <v>0.85349992193710245</v>
      </c>
      <c r="V55" s="230">
        <f t="shared" si="19"/>
        <v>0.78797284549189406</v>
      </c>
      <c r="W55" s="235">
        <f t="shared" si="19"/>
        <v>0.99780527543912223</v>
      </c>
    </row>
    <row r="56" spans="2:23">
      <c r="B56" s="218">
        <v>350</v>
      </c>
      <c r="C56" s="220" t="s">
        <v>16</v>
      </c>
      <c r="D56" s="224">
        <f t="shared" si="18"/>
        <v>0.99931663041143648</v>
      </c>
      <c r="E56" s="190">
        <f t="shared" si="18"/>
        <v>0.9972384868799169</v>
      </c>
      <c r="F56" s="190">
        <f t="shared" si="17"/>
        <v>0.97910129521522971</v>
      </c>
      <c r="G56" s="190">
        <f t="shared" si="17"/>
        <v>0.97877203394868995</v>
      </c>
      <c r="H56" s="190">
        <f t="shared" si="17"/>
        <v>0.97877203394868995</v>
      </c>
      <c r="I56" s="190">
        <f t="shared" si="17"/>
        <v>0.97877203394889389</v>
      </c>
      <c r="J56" s="190">
        <f t="shared" si="17"/>
        <v>0.97877203394889389</v>
      </c>
      <c r="K56" s="190">
        <f t="shared" si="17"/>
        <v>0.97877203394889389</v>
      </c>
      <c r="L56" s="190">
        <f t="shared" si="17"/>
        <v>0.97185549691018891</v>
      </c>
      <c r="M56" s="190">
        <f t="shared" si="17"/>
        <v>0.97185549691018891</v>
      </c>
      <c r="N56" s="190">
        <f t="shared" si="17"/>
        <v>0.96429340344569858</v>
      </c>
      <c r="O56" s="190">
        <f t="shared" si="17"/>
        <v>0.99547168742674685</v>
      </c>
      <c r="P56" s="190">
        <f t="shared" si="17"/>
        <v>0.99825316974962297</v>
      </c>
      <c r="Q56" s="190">
        <f t="shared" si="17"/>
        <v>0.99825316974962297</v>
      </c>
      <c r="R56" s="190">
        <f t="shared" si="17"/>
        <v>0.99403699296024761</v>
      </c>
      <c r="S56" s="190">
        <f t="shared" si="17"/>
        <v>0.96429340344569858</v>
      </c>
      <c r="T56" s="190">
        <f t="shared" si="17"/>
        <v>0.96429340344569858</v>
      </c>
      <c r="U56" s="230">
        <f t="shared" si="17"/>
        <v>0.86364903509134328</v>
      </c>
      <c r="V56" s="230">
        <f t="shared" si="19"/>
        <v>0.79781545367312656</v>
      </c>
      <c r="W56" s="235">
        <f t="shared" si="19"/>
        <v>0.99833130055876662</v>
      </c>
    </row>
    <row r="57" spans="2:23">
      <c r="B57" s="218">
        <v>360</v>
      </c>
      <c r="C57" s="220" t="s">
        <v>16</v>
      </c>
      <c r="D57" s="224">
        <f t="shared" si="18"/>
        <v>0.99949839720794087</v>
      </c>
      <c r="E57" s="190">
        <f t="shared" si="18"/>
        <v>0.99784475163830189</v>
      </c>
      <c r="F57" s="190">
        <f t="shared" si="17"/>
        <v>0.98198481778249536</v>
      </c>
      <c r="G57" s="190">
        <f t="shared" si="17"/>
        <v>0.98166575478558882</v>
      </c>
      <c r="H57" s="190">
        <f t="shared" si="17"/>
        <v>0.98166575478558882</v>
      </c>
      <c r="I57" s="190">
        <f t="shared" si="17"/>
        <v>0.98166575478577434</v>
      </c>
      <c r="J57" s="190">
        <f t="shared" si="17"/>
        <v>0.98166575478577434</v>
      </c>
      <c r="K57" s="190">
        <f t="shared" si="17"/>
        <v>0.98166575478577434</v>
      </c>
      <c r="L57" s="190">
        <f t="shared" si="17"/>
        <v>0.97507692860289474</v>
      </c>
      <c r="M57" s="190">
        <f t="shared" si="17"/>
        <v>0.97507692860289474</v>
      </c>
      <c r="N57" s="190">
        <f t="shared" si="17"/>
        <v>0.96814673381626959</v>
      </c>
      <c r="O57" s="190">
        <f t="shared" si="17"/>
        <v>0.99636591375798123</v>
      </c>
      <c r="P57" s="190">
        <f t="shared" si="17"/>
        <v>0.99866702166983001</v>
      </c>
      <c r="Q57" s="190">
        <f t="shared" si="17"/>
        <v>0.99866702166983001</v>
      </c>
      <c r="R57" s="190">
        <f t="shared" si="17"/>
        <v>0.9951450536876667</v>
      </c>
      <c r="S57" s="190">
        <f t="shared" si="17"/>
        <v>0.96814673381626959</v>
      </c>
      <c r="T57" s="190">
        <f t="shared" si="17"/>
        <v>0.96814673381626959</v>
      </c>
      <c r="U57" s="230">
        <f t="shared" si="17"/>
        <v>0.8730868403695341</v>
      </c>
      <c r="V57" s="230">
        <f t="shared" si="19"/>
        <v>0.80715982585374524</v>
      </c>
      <c r="W57" s="235">
        <f t="shared" si="19"/>
        <v>0.99873228328816965</v>
      </c>
    </row>
    <row r="58" spans="2:23">
      <c r="B58" s="218">
        <v>370</v>
      </c>
      <c r="C58" s="220" t="s">
        <v>16</v>
      </c>
      <c r="D58" s="224">
        <f t="shared" si="18"/>
        <v>0.99963210170695904</v>
      </c>
      <c r="E58" s="190">
        <f t="shared" si="18"/>
        <v>0.99831890251350031</v>
      </c>
      <c r="F58" s="190">
        <f t="shared" si="17"/>
        <v>0.98447235876973427</v>
      </c>
      <c r="G58" s="190">
        <f t="shared" si="17"/>
        <v>0.9841665887404889</v>
      </c>
      <c r="H58" s="190">
        <f t="shared" si="17"/>
        <v>0.9841665887404889</v>
      </c>
      <c r="I58" s="190">
        <f t="shared" si="17"/>
        <v>0.98416658874065743</v>
      </c>
      <c r="J58" s="190">
        <f t="shared" si="17"/>
        <v>0.98416658874065743</v>
      </c>
      <c r="K58" s="190">
        <f t="shared" si="17"/>
        <v>0.98416658874065743</v>
      </c>
      <c r="L58" s="190">
        <f t="shared" si="17"/>
        <v>0.97792729156117453</v>
      </c>
      <c r="M58" s="190">
        <f t="shared" si="17"/>
        <v>0.97792729156117453</v>
      </c>
      <c r="N58" s="190">
        <f t="shared" si="17"/>
        <v>0.97158135883590435</v>
      </c>
      <c r="O58" s="190">
        <f t="shared" si="17"/>
        <v>0.99708474787275325</v>
      </c>
      <c r="P58" s="190">
        <f t="shared" si="17"/>
        <v>0.99898352937236101</v>
      </c>
      <c r="Q58" s="190">
        <f t="shared" si="17"/>
        <v>0.99898352937236101</v>
      </c>
      <c r="R58" s="190">
        <f t="shared" si="17"/>
        <v>0.99604852477032058</v>
      </c>
      <c r="S58" s="190">
        <f t="shared" si="17"/>
        <v>0.97158135883590435</v>
      </c>
      <c r="T58" s="190">
        <f t="shared" si="17"/>
        <v>0.97158135883590435</v>
      </c>
      <c r="U58" s="230">
        <f t="shared" si="17"/>
        <v>0.8818632617057276</v>
      </c>
      <c r="V58" s="230">
        <f t="shared" si="17"/>
        <v>0.81603434817054987</v>
      </c>
      <c r="W58" s="235">
        <f t="shared" si="19"/>
        <v>0.99903762697970289</v>
      </c>
    </row>
    <row r="59" spans="2:23">
      <c r="B59" s="218">
        <v>380</v>
      </c>
      <c r="C59" s="220" t="s">
        <v>16</v>
      </c>
      <c r="D59" s="224">
        <f t="shared" si="18"/>
        <v>0.99973035760026419</v>
      </c>
      <c r="E59" s="190">
        <f t="shared" si="18"/>
        <v>0.99868944111322666</v>
      </c>
      <c r="F59" s="190">
        <f t="shared" si="17"/>
        <v>0.98661780265902443</v>
      </c>
      <c r="G59" s="190">
        <f t="shared" si="17"/>
        <v>0.98632744585615539</v>
      </c>
      <c r="H59" s="190">
        <f t="shared" si="17"/>
        <v>0.98632744585615539</v>
      </c>
      <c r="I59" s="190">
        <f t="shared" si="17"/>
        <v>0.98632744585630772</v>
      </c>
      <c r="J59" s="190">
        <f t="shared" si="17"/>
        <v>0.98632744585630772</v>
      </c>
      <c r="K59" s="190">
        <f t="shared" si="17"/>
        <v>0.98632744585630772</v>
      </c>
      <c r="L59" s="190">
        <f t="shared" si="17"/>
        <v>0.98044958001819293</v>
      </c>
      <c r="M59" s="190">
        <f t="shared" si="17"/>
        <v>0.98044958001819293</v>
      </c>
      <c r="N59" s="190">
        <f t="shared" si="17"/>
        <v>0.97464305198896073</v>
      </c>
      <c r="O59" s="190">
        <f t="shared" si="17"/>
        <v>0.99766226127564916</v>
      </c>
      <c r="P59" s="190">
        <f t="shared" si="17"/>
        <v>0.99922537385041377</v>
      </c>
      <c r="Q59" s="190">
        <f t="shared" si="17"/>
        <v>0.99922537385041377</v>
      </c>
      <c r="R59" s="190">
        <f t="shared" si="17"/>
        <v>0.99678482746036767</v>
      </c>
      <c r="S59" s="190">
        <f t="shared" si="17"/>
        <v>0.97464305198896073</v>
      </c>
      <c r="T59" s="190">
        <f t="shared" si="17"/>
        <v>0.97464305198896073</v>
      </c>
      <c r="U59" s="230">
        <f t="shared" si="17"/>
        <v>0.89002492559347179</v>
      </c>
      <c r="V59" s="230">
        <f t="shared" si="17"/>
        <v>0.8244655404556902</v>
      </c>
      <c r="W59" s="235">
        <f t="shared" si="19"/>
        <v>0.99926992133081105</v>
      </c>
    </row>
    <row r="60" spans="2:23">
      <c r="B60" s="218">
        <v>390</v>
      </c>
      <c r="C60" s="220" t="s">
        <v>16</v>
      </c>
      <c r="D60" s="224">
        <f t="shared" si="18"/>
        <v>0.99980249994423731</v>
      </c>
      <c r="E60" s="190">
        <f t="shared" si="18"/>
        <v>0.99897880523721427</v>
      </c>
      <c r="F60" s="190">
        <f t="shared" si="18"/>
        <v>0.98846782741842065</v>
      </c>
      <c r="G60" s="190">
        <f t="shared" si="18"/>
        <v>0.98819422368517607</v>
      </c>
      <c r="H60" s="190">
        <f t="shared" si="18"/>
        <v>0.98819422368517607</v>
      </c>
      <c r="I60" s="190">
        <f t="shared" si="18"/>
        <v>0.98819422368531362</v>
      </c>
      <c r="J60" s="190">
        <f t="shared" si="18"/>
        <v>0.98819422368531362</v>
      </c>
      <c r="K60" s="190">
        <f t="shared" si="18"/>
        <v>0.98819422368531362</v>
      </c>
      <c r="L60" s="190">
        <f t="shared" si="18"/>
        <v>0.98268178873677736</v>
      </c>
      <c r="M60" s="190">
        <f t="shared" si="18"/>
        <v>0.98268178873677736</v>
      </c>
      <c r="N60" s="190">
        <f t="shared" si="18"/>
        <v>0.97737257924876519</v>
      </c>
      <c r="O60" s="190">
        <f t="shared" si="18"/>
        <v>0.99812599838511973</v>
      </c>
      <c r="P60" s="190">
        <f t="shared" si="18"/>
        <v>0.99941001836284138</v>
      </c>
      <c r="Q60" s="190">
        <f t="shared" si="18"/>
        <v>0.99941001836284138</v>
      </c>
      <c r="R60" s="190">
        <f t="shared" si="18"/>
        <v>0.9973846351432486</v>
      </c>
      <c r="S60" s="190">
        <f t="shared" si="18"/>
        <v>0.97737257924876519</v>
      </c>
      <c r="T60" s="190">
        <f t="shared" si="17"/>
        <v>0.97737257924876519</v>
      </c>
      <c r="U60" s="230">
        <f t="shared" si="19"/>
        <v>0.89761517252947232</v>
      </c>
      <c r="V60" s="230">
        <f t="shared" si="19"/>
        <v>0.83247819770592502</v>
      </c>
      <c r="W60" s="235">
        <f t="shared" si="19"/>
        <v>0.99944648955596183</v>
      </c>
    </row>
    <row r="61" spans="2:23">
      <c r="B61" s="218">
        <v>400</v>
      </c>
      <c r="C61" s="220" t="s">
        <v>16</v>
      </c>
      <c r="D61" s="224">
        <f t="shared" si="18"/>
        <v>0.99985542663328486</v>
      </c>
      <c r="E61" s="190">
        <f t="shared" si="18"/>
        <v>0.99920463351560351</v>
      </c>
      <c r="F61" s="190">
        <f t="shared" si="18"/>
        <v>0.99006283855219535</v>
      </c>
      <c r="G61" s="190">
        <f t="shared" si="18"/>
        <v>0.98980671014457156</v>
      </c>
      <c r="H61" s="190">
        <f t="shared" si="18"/>
        <v>0.98980671014457156</v>
      </c>
      <c r="I61" s="190">
        <f t="shared" si="18"/>
        <v>0.98980671014469568</v>
      </c>
      <c r="J61" s="190">
        <f t="shared" si="18"/>
        <v>0.98980671014469568</v>
      </c>
      <c r="K61" s="190">
        <f t="shared" si="18"/>
        <v>0.98980671014469568</v>
      </c>
      <c r="L61" s="190">
        <f t="shared" si="18"/>
        <v>0.98465749631201183</v>
      </c>
      <c r="M61" s="190">
        <f t="shared" si="18"/>
        <v>0.98465749631201183</v>
      </c>
      <c r="N61" s="190">
        <f t="shared" si="18"/>
        <v>0.97980622138831086</v>
      </c>
      <c r="O61" s="190">
        <f t="shared" si="18"/>
        <v>0.99849820157933666</v>
      </c>
      <c r="P61" s="190">
        <f t="shared" si="18"/>
        <v>0.99955088766475553</v>
      </c>
      <c r="Q61" s="190">
        <f t="shared" si="18"/>
        <v>0.99955088766475553</v>
      </c>
      <c r="R61" s="190">
        <f t="shared" si="18"/>
        <v>0.99787306217791683</v>
      </c>
      <c r="S61" s="190">
        <f t="shared" si="18"/>
        <v>0.97980622138831086</v>
      </c>
      <c r="T61" s="190">
        <f t="shared" si="17"/>
        <v>0.97980622138831086</v>
      </c>
      <c r="U61" s="230">
        <f t="shared" si="17"/>
        <v>0.90467435900445048</v>
      </c>
      <c r="V61" s="230">
        <f t="shared" si="19"/>
        <v>0.84009552616948646</v>
      </c>
      <c r="W61" s="235">
        <f t="shared" si="19"/>
        <v>0.99958059423148327</v>
      </c>
    </row>
    <row r="62" spans="2:23">
      <c r="B62" s="218">
        <v>410</v>
      </c>
      <c r="C62" s="220" t="s">
        <v>16</v>
      </c>
      <c r="D62" s="224">
        <f t="shared" si="18"/>
        <v>0.99989422756720303</v>
      </c>
      <c r="E62" s="190">
        <f t="shared" si="18"/>
        <v>0.99938077420102978</v>
      </c>
      <c r="F62" s="190">
        <f t="shared" si="17"/>
        <v>0.9914377821924345</v>
      </c>
      <c r="G62" s="190">
        <f t="shared" si="17"/>
        <v>0.991199368803101</v>
      </c>
      <c r="H62" s="190">
        <f t="shared" si="17"/>
        <v>0.991199368803101</v>
      </c>
      <c r="I62" s="190">
        <f t="shared" si="17"/>
        <v>0.99119936880321258</v>
      </c>
      <c r="J62" s="190">
        <f t="shared" si="17"/>
        <v>0.99119936880321258</v>
      </c>
      <c r="K62" s="190">
        <f t="shared" si="17"/>
        <v>0.99119936880321258</v>
      </c>
      <c r="L62" s="190">
        <f t="shared" si="17"/>
        <v>0.98640636865927178</v>
      </c>
      <c r="M62" s="190">
        <f t="shared" si="17"/>
        <v>0.98640636865927178</v>
      </c>
      <c r="N62" s="190">
        <f t="shared" si="17"/>
        <v>0.98197627770368923</v>
      </c>
      <c r="O62" s="190">
        <f t="shared" si="17"/>
        <v>0.99879681288000643</v>
      </c>
      <c r="P62" s="190">
        <f t="shared" si="17"/>
        <v>0.99965828769034515</v>
      </c>
      <c r="Q62" s="190">
        <f t="shared" si="17"/>
        <v>0.99965828769034515</v>
      </c>
      <c r="R62" s="190">
        <f t="shared" si="17"/>
        <v>0.99827065319391028</v>
      </c>
      <c r="S62" s="190">
        <f t="shared" si="17"/>
        <v>0.98197627770368923</v>
      </c>
      <c r="T62" s="190">
        <f t="shared" si="17"/>
        <v>0.98197627770368923</v>
      </c>
      <c r="U62" s="230">
        <f t="shared" si="17"/>
        <v>0.91124001921963393</v>
      </c>
      <c r="V62" s="230">
        <f t="shared" si="19"/>
        <v>0.84733910694122261</v>
      </c>
      <c r="W62" s="235">
        <f t="shared" si="19"/>
        <v>0.99968237430151852</v>
      </c>
    </row>
    <row r="63" spans="2:23">
      <c r="B63" s="218">
        <v>420</v>
      </c>
      <c r="C63" s="220" t="s">
        <v>16</v>
      </c>
      <c r="D63" s="224">
        <f t="shared" si="18"/>
        <v>0.99992265382912648</v>
      </c>
      <c r="E63" s="190">
        <f t="shared" si="18"/>
        <v>0.99951808696293121</v>
      </c>
      <c r="F63" s="190">
        <f t="shared" si="17"/>
        <v>0.99262286948622713</v>
      </c>
      <c r="G63" s="190">
        <f t="shared" si="17"/>
        <v>0.99240204025093759</v>
      </c>
      <c r="H63" s="190">
        <f t="shared" si="17"/>
        <v>0.99240204025093759</v>
      </c>
      <c r="I63" s="190">
        <f t="shared" si="17"/>
        <v>0.99240204025103795</v>
      </c>
      <c r="J63" s="190">
        <f t="shared" si="17"/>
        <v>0.99240204025103795</v>
      </c>
      <c r="K63" s="190">
        <f t="shared" si="17"/>
        <v>0.99240204025103795</v>
      </c>
      <c r="L63" s="190">
        <f t="shared" si="17"/>
        <v>0.98795462152943581</v>
      </c>
      <c r="M63" s="190">
        <f t="shared" si="17"/>
        <v>0.98795462152943581</v>
      </c>
      <c r="N63" s="190">
        <f t="shared" si="17"/>
        <v>0.9839115066791807</v>
      </c>
      <c r="O63" s="190">
        <f t="shared" si="17"/>
        <v>0.99903629196733168</v>
      </c>
      <c r="P63" s="190">
        <f t="shared" si="17"/>
        <v>0.99974012017417968</v>
      </c>
      <c r="Q63" s="190">
        <f t="shared" si="17"/>
        <v>0.99974012017417968</v>
      </c>
      <c r="R63" s="190">
        <f t="shared" si="17"/>
        <v>0.99859420041715041</v>
      </c>
      <c r="S63" s="190">
        <f t="shared" si="17"/>
        <v>0.9839115066791807</v>
      </c>
      <c r="T63" s="190">
        <f t="shared" si="17"/>
        <v>0.9839115066791807</v>
      </c>
      <c r="U63" s="230">
        <f t="shared" si="17"/>
        <v>0.91734704828477076</v>
      </c>
      <c r="V63" s="230">
        <f t="shared" si="19"/>
        <v>0.85422958950171946</v>
      </c>
      <c r="W63" s="235">
        <f t="shared" si="19"/>
        <v>0.99975957047833286</v>
      </c>
    </row>
    <row r="64" spans="2:23">
      <c r="B64" s="218">
        <v>430</v>
      </c>
      <c r="C64" s="220" t="s">
        <v>16</v>
      </c>
      <c r="D64" s="224">
        <f t="shared" si="18"/>
        <v>0.99994346667890732</v>
      </c>
      <c r="E64" s="190">
        <f t="shared" si="18"/>
        <v>0.99962507917807719</v>
      </c>
      <c r="F64" s="190">
        <f t="shared" si="17"/>
        <v>0.99364420325909264</v>
      </c>
      <c r="G64" s="190">
        <f t="shared" si="17"/>
        <v>0.99344054855384012</v>
      </c>
      <c r="H64" s="190">
        <f t="shared" si="17"/>
        <v>0.99344054855384012</v>
      </c>
      <c r="I64" s="190">
        <f t="shared" si="17"/>
        <v>0.99344054855393016</v>
      </c>
      <c r="J64" s="190">
        <f t="shared" si="17"/>
        <v>0.99344054855393016</v>
      </c>
      <c r="K64" s="190">
        <f t="shared" si="17"/>
        <v>0.99344054855393016</v>
      </c>
      <c r="L64" s="190">
        <f t="shared" si="17"/>
        <v>0.989325425671162</v>
      </c>
      <c r="M64" s="190">
        <f t="shared" si="17"/>
        <v>0.989325425671162</v>
      </c>
      <c r="N64" s="190">
        <f t="shared" si="17"/>
        <v>0.98563750332122668</v>
      </c>
      <c r="O64" s="190">
        <f t="shared" si="17"/>
        <v>0.99922828238452732</v>
      </c>
      <c r="P64" s="190">
        <f t="shared" si="17"/>
        <v>0.99980243667625102</v>
      </c>
      <c r="Q64" s="190">
        <f t="shared" si="17"/>
        <v>0.99980243667625102</v>
      </c>
      <c r="R64" s="190">
        <f t="shared" si="17"/>
        <v>0.99885741893967506</v>
      </c>
      <c r="S64" s="190">
        <f t="shared" si="17"/>
        <v>0.98563750332122668</v>
      </c>
      <c r="T64" s="190">
        <f t="shared" si="17"/>
        <v>0.98563750332122668</v>
      </c>
      <c r="U64" s="230">
        <f t="shared" si="17"/>
        <v>0.92302789233225124</v>
      </c>
      <c r="V64" s="230">
        <f t="shared" si="19"/>
        <v>0.86078590008993017</v>
      </c>
      <c r="W64" s="235">
        <f t="shared" si="19"/>
        <v>0.99981808546087925</v>
      </c>
    </row>
    <row r="65" spans="2:23">
      <c r="B65" s="218">
        <v>440</v>
      </c>
      <c r="C65" s="220" t="s">
        <v>16</v>
      </c>
      <c r="D65" s="224">
        <f t="shared" si="18"/>
        <v>0.99995869666334458</v>
      </c>
      <c r="E65" s="190">
        <f t="shared" si="18"/>
        <v>0.99970840920904036</v>
      </c>
      <c r="F65" s="190">
        <f t="shared" si="17"/>
        <v>0.99452432854034023</v>
      </c>
      <c r="G65" s="190">
        <f t="shared" si="17"/>
        <v>0.9943372349555325</v>
      </c>
      <c r="H65" s="190">
        <f t="shared" si="17"/>
        <v>0.9943372349555325</v>
      </c>
      <c r="I65" s="190">
        <f t="shared" si="17"/>
        <v>0.99433723495561332</v>
      </c>
      <c r="J65" s="190">
        <f t="shared" si="17"/>
        <v>0.99433723495561332</v>
      </c>
      <c r="K65" s="190">
        <f t="shared" si="17"/>
        <v>0.99433723495561332</v>
      </c>
      <c r="L65" s="190">
        <f t="shared" si="17"/>
        <v>0.99053925475784899</v>
      </c>
      <c r="M65" s="190">
        <f t="shared" si="17"/>
        <v>0.99053925475784899</v>
      </c>
      <c r="N65" s="190">
        <f t="shared" si="17"/>
        <v>0.987177056218975</v>
      </c>
      <c r="O65" s="190">
        <f t="shared" si="17"/>
        <v>0.9993821531792817</v>
      </c>
      <c r="P65" s="190">
        <f t="shared" si="17"/>
        <v>0.99984986707352763</v>
      </c>
      <c r="Q65" s="190">
        <f t="shared" si="17"/>
        <v>0.99984986707352763</v>
      </c>
      <c r="R65" s="190">
        <f t="shared" si="17"/>
        <v>0.99907150320661819</v>
      </c>
      <c r="S65" s="190">
        <f t="shared" si="17"/>
        <v>0.987177056218975</v>
      </c>
      <c r="T65" s="190">
        <f t="shared" si="17"/>
        <v>0.987177056218975</v>
      </c>
      <c r="U65" s="230">
        <f t="shared" si="17"/>
        <v>0.92831265588498058</v>
      </c>
      <c r="V65" s="230">
        <f t="shared" si="19"/>
        <v>0.86702595282882333</v>
      </c>
      <c r="W65" s="235">
        <f t="shared" si="19"/>
        <v>0.99986241551046451</v>
      </c>
    </row>
    <row r="66" spans="2:23">
      <c r="B66" s="218">
        <v>450</v>
      </c>
      <c r="C66" s="220" t="s">
        <v>16</v>
      </c>
      <c r="D66" s="224">
        <f t="shared" si="18"/>
        <v>0.99996983558550401</v>
      </c>
      <c r="E66" s="190">
        <f t="shared" si="18"/>
        <v>0.99977328388826758</v>
      </c>
      <c r="F66" s="190">
        <f t="shared" si="17"/>
        <v>0.99528270720384426</v>
      </c>
      <c r="G66" s="190">
        <f t="shared" si="17"/>
        <v>0.99511141784844137</v>
      </c>
      <c r="H66" s="190">
        <f t="shared" si="17"/>
        <v>0.99511141784844137</v>
      </c>
      <c r="I66" s="190">
        <f t="shared" si="17"/>
        <v>0.99511141784851354</v>
      </c>
      <c r="J66" s="190">
        <f t="shared" si="17"/>
        <v>0.99511141784851354</v>
      </c>
      <c r="K66" s="190">
        <f t="shared" si="17"/>
        <v>0.99511141784851354</v>
      </c>
      <c r="L66" s="190">
        <f t="shared" si="17"/>
        <v>0.99161420579315496</v>
      </c>
      <c r="M66" s="190">
        <f t="shared" si="17"/>
        <v>0.99161420579315496</v>
      </c>
      <c r="N66" s="190">
        <f t="shared" si="17"/>
        <v>0.98855045342203884</v>
      </c>
      <c r="O66" s="190">
        <f t="shared" si="17"/>
        <v>0.99950543801274139</v>
      </c>
      <c r="P66" s="190">
        <f t="shared" si="17"/>
        <v>0.99988595028093452</v>
      </c>
      <c r="Q66" s="190">
        <f t="shared" si="17"/>
        <v>0.99988595028093452</v>
      </c>
      <c r="R66" s="190">
        <f t="shared" si="17"/>
        <v>0.99924558511735828</v>
      </c>
      <c r="S66" s="190">
        <f t="shared" si="17"/>
        <v>0.98855045342203884</v>
      </c>
      <c r="T66" s="190">
        <f t="shared" si="17"/>
        <v>0.98855045342203884</v>
      </c>
      <c r="U66" s="230">
        <f t="shared" si="17"/>
        <v>0.93322934639969668</v>
      </c>
      <c r="V66" s="230">
        <f t="shared" si="19"/>
        <v>0.87296656890122171</v>
      </c>
      <c r="W66" s="235">
        <f t="shared" si="19"/>
        <v>0.99989598221055787</v>
      </c>
    </row>
    <row r="67" spans="2:23">
      <c r="B67" s="218">
        <v>460</v>
      </c>
      <c r="C67" s="220" t="s">
        <v>16</v>
      </c>
      <c r="D67" s="224">
        <f t="shared" si="18"/>
        <v>0.99997797851120196</v>
      </c>
      <c r="E67" s="190">
        <f t="shared" si="18"/>
        <v>0.99982377185227944</v>
      </c>
      <c r="F67" s="190">
        <f t="shared" si="17"/>
        <v>0.99593613591165941</v>
      </c>
      <c r="G67" s="190">
        <f t="shared" si="17"/>
        <v>0.99577979890995072</v>
      </c>
      <c r="H67" s="190">
        <f t="shared" si="17"/>
        <v>0.99577979890995072</v>
      </c>
      <c r="I67" s="190">
        <f t="shared" si="17"/>
        <v>0.99577979891001522</v>
      </c>
      <c r="J67" s="190">
        <f t="shared" si="17"/>
        <v>0.99577979891001522</v>
      </c>
      <c r="K67" s="190">
        <f t="shared" si="17"/>
        <v>0.99577979891001522</v>
      </c>
      <c r="L67" s="190">
        <f t="shared" si="17"/>
        <v>0.99256627517199092</v>
      </c>
      <c r="M67" s="190">
        <f t="shared" si="17"/>
        <v>0.99256627517199092</v>
      </c>
      <c r="N67" s="190">
        <f t="shared" si="17"/>
        <v>0.98977576208231488</v>
      </c>
      <c r="O67" s="190">
        <f t="shared" si="17"/>
        <v>0.99960419121665767</v>
      </c>
      <c r="P67" s="190">
        <f t="shared" si="17"/>
        <v>0.99991338906892968</v>
      </c>
      <c r="Q67" s="190">
        <f t="shared" si="17"/>
        <v>0.99991338906892968</v>
      </c>
      <c r="R67" s="190">
        <f t="shared" si="17"/>
        <v>0.99938710985145407</v>
      </c>
      <c r="S67" s="190">
        <f t="shared" si="17"/>
        <v>0.98977576208231488</v>
      </c>
      <c r="T67" s="190">
        <f t="shared" si="17"/>
        <v>0.98977576208231488</v>
      </c>
      <c r="U67" s="230">
        <f t="shared" si="17"/>
        <v>0.9378039773229373</v>
      </c>
      <c r="V67" s="230">
        <f t="shared" si="19"/>
        <v>0.87862355383359358</v>
      </c>
      <c r="W67" s="235">
        <f t="shared" si="19"/>
        <v>0.99992138703046995</v>
      </c>
    </row>
    <row r="68" spans="2:23">
      <c r="B68" s="218">
        <v>470</v>
      </c>
      <c r="C68" s="220" t="s">
        <v>16</v>
      </c>
      <c r="D68" s="224">
        <f t="shared" si="18"/>
        <v>0.99998392865532715</v>
      </c>
      <c r="E68" s="190">
        <f t="shared" si="18"/>
        <v>0.99986305015155308</v>
      </c>
      <c r="F68" s="190">
        <f t="shared" si="18"/>
        <v>0.99649910634754146</v>
      </c>
      <c r="G68" s="190">
        <f t="shared" si="18"/>
        <v>0.99635681323137115</v>
      </c>
      <c r="H68" s="190">
        <f t="shared" si="18"/>
        <v>0.99635681323137115</v>
      </c>
      <c r="I68" s="190">
        <f t="shared" si="18"/>
        <v>0.99635681323142888</v>
      </c>
      <c r="J68" s="190">
        <f t="shared" si="18"/>
        <v>0.99635681323142888</v>
      </c>
      <c r="K68" s="190">
        <f t="shared" si="18"/>
        <v>0.99635681323142888</v>
      </c>
      <c r="L68" s="190">
        <f t="shared" si="18"/>
        <v>0.99340960346334728</v>
      </c>
      <c r="M68" s="190">
        <f t="shared" si="18"/>
        <v>0.99340960346334728</v>
      </c>
      <c r="N68" s="190">
        <f t="shared" si="18"/>
        <v>0.9908690669841046</v>
      </c>
      <c r="O68" s="190">
        <f t="shared" si="18"/>
        <v>0.99968327562536929</v>
      </c>
      <c r="P68" s="190">
        <f t="shared" si="18"/>
        <v>0.99993424602626346</v>
      </c>
      <c r="Q68" s="190">
        <f t="shared" si="18"/>
        <v>0.99993424602626346</v>
      </c>
      <c r="R68" s="190">
        <f t="shared" si="18"/>
        <v>0.99950214476038657</v>
      </c>
      <c r="S68" s="190">
        <f t="shared" si="18"/>
        <v>0.9908690669841046</v>
      </c>
      <c r="T68" s="190">
        <f t="shared" ref="T68:AI83" si="20">IF((T$2-(SQRT((T$9/T$15)^2+4*T$16*T$14))*$B68) &lt; 0, 0.5*EXP(((T$9/T$15)*T$2)/(2*T$14))*(EXP(-(T$2*(SQRT((T$9/T$15)^2+4*T$16*T$14)))/(2*T$14))*(2-ERFC(-(T$2-(SQRT((T$9/T$15)^2+4*T$16*T$14))*$B68)/(2*SQRT(T$14*$B68))))),0.5*EXP(((T$9/T$15)*T$2)/(2*T$14))*(EXP(-(T$2*(SQRT((T$9/T$15)^2+4*T$16*T$14)))/(2*T$14))*ERFC((T$2-(SQRT((T$9/T$15)^2+4*T$16*T$14))*$B68)/(2*SQRT(T$14*$B68)))))</f>
        <v>0.9908690669841046</v>
      </c>
      <c r="U68" s="230">
        <f t="shared" si="20"/>
        <v>0.94206067370063906</v>
      </c>
      <c r="V68" s="230">
        <f t="shared" si="19"/>
        <v>0.88401176845010054</v>
      </c>
      <c r="W68" s="235">
        <f t="shared" si="19"/>
        <v>0.99994060627926129</v>
      </c>
    </row>
    <row r="69" spans="2:23">
      <c r="B69" s="218">
        <v>480</v>
      </c>
      <c r="C69" s="220" t="s">
        <v>16</v>
      </c>
      <c r="D69" s="224">
        <f t="shared" si="18"/>
        <v>0.99998827474653318</v>
      </c>
      <c r="E69" s="190">
        <f t="shared" si="18"/>
        <v>0.99989359806909006</v>
      </c>
      <c r="F69" s="190">
        <f t="shared" si="18"/>
        <v>0.99698411814679877</v>
      </c>
      <c r="G69" s="190">
        <f t="shared" si="18"/>
        <v>0.99685493390307911</v>
      </c>
      <c r="H69" s="190">
        <f t="shared" si="18"/>
        <v>0.99685493390307911</v>
      </c>
      <c r="I69" s="190">
        <f t="shared" si="18"/>
        <v>0.99685493390313062</v>
      </c>
      <c r="J69" s="190">
        <f t="shared" si="18"/>
        <v>0.99685493390313062</v>
      </c>
      <c r="K69" s="190">
        <f t="shared" si="18"/>
        <v>0.99685493390313062</v>
      </c>
      <c r="L69" s="190">
        <f t="shared" si="18"/>
        <v>0.99415669409113283</v>
      </c>
      <c r="M69" s="190">
        <f t="shared" si="18"/>
        <v>0.99415669409113283</v>
      </c>
      <c r="N69" s="190">
        <f t="shared" si="18"/>
        <v>0.99184469360198824</v>
      </c>
      <c r="O69" s="190">
        <f t="shared" si="18"/>
        <v>0.99974659516567399</v>
      </c>
      <c r="P69" s="190">
        <f t="shared" si="18"/>
        <v>0.99995009411537095</v>
      </c>
      <c r="Q69" s="190">
        <f t="shared" si="18"/>
        <v>0.99995009411537095</v>
      </c>
      <c r="R69" s="190">
        <f t="shared" si="18"/>
        <v>0.99959563221510983</v>
      </c>
      <c r="S69" s="190">
        <f t="shared" si="18"/>
        <v>0.99184469360198824</v>
      </c>
      <c r="T69" s="190">
        <f t="shared" si="20"/>
        <v>0.99184469360198824</v>
      </c>
      <c r="U69" s="230">
        <f t="shared" si="20"/>
        <v>0.94602188253873765</v>
      </c>
      <c r="V69" s="230">
        <f t="shared" si="19"/>
        <v>0.88914519408736403</v>
      </c>
      <c r="W69" s="235">
        <f t="shared" si="19"/>
        <v>0.99995514024207588</v>
      </c>
    </row>
    <row r="70" spans="2:23">
      <c r="B70" s="218">
        <v>490</v>
      </c>
      <c r="C70" s="220" t="s">
        <v>16</v>
      </c>
      <c r="D70" s="224">
        <f t="shared" si="18"/>
        <v>0.99999144802236162</v>
      </c>
      <c r="E70" s="190">
        <f t="shared" si="18"/>
        <v>0.99991734927635989</v>
      </c>
      <c r="F70" s="190">
        <f t="shared" si="18"/>
        <v>0.99740195111739838</v>
      </c>
      <c r="G70" s="190">
        <f t="shared" si="18"/>
        <v>0.9972849374771412</v>
      </c>
      <c r="H70" s="190">
        <f t="shared" si="18"/>
        <v>0.9972849374771412</v>
      </c>
      <c r="I70" s="190">
        <f t="shared" si="18"/>
        <v>0.99728493747718705</v>
      </c>
      <c r="J70" s="190">
        <f t="shared" si="18"/>
        <v>0.99728493747718705</v>
      </c>
      <c r="K70" s="190">
        <f t="shared" si="18"/>
        <v>0.99728493747718705</v>
      </c>
      <c r="L70" s="190">
        <f t="shared" si="18"/>
        <v>0.99481860105768827</v>
      </c>
      <c r="M70" s="190">
        <f t="shared" si="18"/>
        <v>0.99481860105768827</v>
      </c>
      <c r="N70" s="190">
        <f t="shared" si="18"/>
        <v>0.99271540075125886</v>
      </c>
      <c r="O70" s="190">
        <f t="shared" si="18"/>
        <v>0.99979728256825795</v>
      </c>
      <c r="P70" s="190">
        <f t="shared" si="18"/>
        <v>0.99996213213763996</v>
      </c>
      <c r="Q70" s="190">
        <f t="shared" si="18"/>
        <v>0.99996213213763996</v>
      </c>
      <c r="R70" s="190">
        <f t="shared" si="18"/>
        <v>0.99967159666677663</v>
      </c>
      <c r="S70" s="190">
        <f t="shared" si="18"/>
        <v>0.99271540075125886</v>
      </c>
      <c r="T70" s="190">
        <f t="shared" si="20"/>
        <v>0.99271540075125886</v>
      </c>
      <c r="U70" s="230">
        <f t="shared" si="20"/>
        <v>0.94970841027744801</v>
      </c>
      <c r="V70" s="230">
        <f t="shared" si="20"/>
        <v>0.89403701406769431</v>
      </c>
      <c r="W70" s="235">
        <f t="shared" si="20"/>
        <v>0.99996612706629662</v>
      </c>
    </row>
    <row r="71" spans="2:23">
      <c r="B71" s="218">
        <v>500</v>
      </c>
      <c r="C71" s="220" t="s">
        <v>16</v>
      </c>
      <c r="D71" s="224">
        <f t="shared" si="18"/>
        <v>0.99999376417172414</v>
      </c>
      <c r="E71" s="190">
        <f t="shared" si="18"/>
        <v>0.99993581110035656</v>
      </c>
      <c r="F71" s="190">
        <f t="shared" si="18"/>
        <v>0.99776189887708788</v>
      </c>
      <c r="G71" s="190">
        <f t="shared" si="18"/>
        <v>0.99765613182672708</v>
      </c>
      <c r="H71" s="190">
        <f t="shared" si="18"/>
        <v>0.99765613182672708</v>
      </c>
      <c r="I71" s="190">
        <f t="shared" si="18"/>
        <v>0.99765613182676782</v>
      </c>
      <c r="J71" s="190">
        <f t="shared" si="18"/>
        <v>0.99765613182676782</v>
      </c>
      <c r="K71" s="190">
        <f t="shared" si="18"/>
        <v>0.99765613182676782</v>
      </c>
      <c r="L71" s="190">
        <f t="shared" si="18"/>
        <v>0.99540510024980744</v>
      </c>
      <c r="M71" s="190">
        <f t="shared" si="18"/>
        <v>0.99540510024980744</v>
      </c>
      <c r="N71" s="190">
        <f t="shared" si="18"/>
        <v>0.9934925526895253</v>
      </c>
      <c r="O71" s="190">
        <f t="shared" si="18"/>
        <v>0.99983785071296583</v>
      </c>
      <c r="P71" s="190">
        <f t="shared" si="18"/>
        <v>0.99997127320520174</v>
      </c>
      <c r="Q71" s="190">
        <f t="shared" si="18"/>
        <v>0.99997127320520174</v>
      </c>
      <c r="R71" s="190">
        <f t="shared" si="18"/>
        <v>0.99973331400682619</v>
      </c>
      <c r="S71" s="190">
        <f t="shared" si="18"/>
        <v>0.9934925526895253</v>
      </c>
      <c r="T71" s="190">
        <f t="shared" si="20"/>
        <v>0.9934925526895253</v>
      </c>
      <c r="U71" s="230">
        <f t="shared" si="20"/>
        <v>0.95313961385140344</v>
      </c>
      <c r="V71" s="230">
        <f t="shared" si="20"/>
        <v>0.898699584914329</v>
      </c>
      <c r="W71" s="235">
        <f t="shared" si="20"/>
        <v>0.99997442964069649</v>
      </c>
    </row>
    <row r="72" spans="2:23">
      <c r="B72" s="218">
        <v>510</v>
      </c>
      <c r="C72" s="220" t="s">
        <v>16</v>
      </c>
      <c r="D72" s="224">
        <f t="shared" si="18"/>
        <v>0.99999545416939783</v>
      </c>
      <c r="E72" s="190">
        <f t="shared" si="18"/>
        <v>0.99995015797906694</v>
      </c>
      <c r="F72" s="190">
        <f t="shared" si="18"/>
        <v>0.99807197322793439</v>
      </c>
      <c r="G72" s="190">
        <f t="shared" si="18"/>
        <v>0.99797655606921665</v>
      </c>
      <c r="H72" s="190">
        <f t="shared" si="18"/>
        <v>0.99797655606921665</v>
      </c>
      <c r="I72" s="190">
        <f t="shared" si="18"/>
        <v>0.99797655606925295</v>
      </c>
      <c r="J72" s="190">
        <f t="shared" si="18"/>
        <v>0.99797655606925295</v>
      </c>
      <c r="K72" s="190">
        <f t="shared" si="18"/>
        <v>0.99797655606925295</v>
      </c>
      <c r="L72" s="190">
        <f t="shared" si="18"/>
        <v>0.99592483771637386</v>
      </c>
      <c r="M72" s="190">
        <f t="shared" si="18"/>
        <v>0.99592483771637386</v>
      </c>
      <c r="N72" s="190">
        <f t="shared" si="18"/>
        <v>0.99418627462702269</v>
      </c>
      <c r="O72" s="190">
        <f t="shared" si="18"/>
        <v>0.9998703145475164</v>
      </c>
      <c r="P72" s="190">
        <f t="shared" si="18"/>
        <v>0.99997821245453278</v>
      </c>
      <c r="Q72" s="190">
        <f t="shared" si="18"/>
        <v>0.99997821245453278</v>
      </c>
      <c r="R72" s="190">
        <f t="shared" si="18"/>
        <v>0.99978344997934576</v>
      </c>
      <c r="S72" s="190">
        <f t="shared" si="18"/>
        <v>0.99418627462702269</v>
      </c>
      <c r="T72" s="190">
        <f t="shared" si="20"/>
        <v>0.99418627462702269</v>
      </c>
      <c r="U72" s="230">
        <f t="shared" si="20"/>
        <v>0.95633344198634451</v>
      </c>
      <c r="V72" s="230">
        <f t="shared" si="20"/>
        <v>0.90314461149080127</v>
      </c>
      <c r="W72" s="235">
        <f t="shared" si="20"/>
        <v>0.99998070179545651</v>
      </c>
    </row>
    <row r="73" spans="2:23">
      <c r="B73" s="218">
        <v>520</v>
      </c>
      <c r="C73" s="220" t="s">
        <v>16</v>
      </c>
      <c r="D73" s="224">
        <f t="shared" si="18"/>
        <v>0.99999668692379362</v>
      </c>
      <c r="E73" s="190">
        <f t="shared" si="18"/>
        <v>0.99996130457738319</v>
      </c>
      <c r="F73" s="190">
        <f t="shared" si="18"/>
        <v>0.99833907973013658</v>
      </c>
      <c r="G73" s="190">
        <f t="shared" si="18"/>
        <v>0.9982531524161401</v>
      </c>
      <c r="H73" s="190">
        <f t="shared" si="18"/>
        <v>0.9982531524161401</v>
      </c>
      <c r="I73" s="190">
        <f t="shared" si="18"/>
        <v>0.9982531524161723</v>
      </c>
      <c r="J73" s="190">
        <f t="shared" si="18"/>
        <v>0.9982531524161723</v>
      </c>
      <c r="K73" s="190">
        <f t="shared" si="18"/>
        <v>0.9982531524161723</v>
      </c>
      <c r="L73" s="190">
        <f t="shared" si="18"/>
        <v>0.99638546119544624</v>
      </c>
      <c r="M73" s="190">
        <f t="shared" si="18"/>
        <v>0.99638546119544624</v>
      </c>
      <c r="N73" s="190">
        <f t="shared" si="18"/>
        <v>0.99480558590848767</v>
      </c>
      <c r="O73" s="190">
        <f t="shared" si="18"/>
        <v>0.99989628922190499</v>
      </c>
      <c r="P73" s="190">
        <f t="shared" si="18"/>
        <v>0.99998347882286343</v>
      </c>
      <c r="Q73" s="190">
        <f t="shared" si="18"/>
        <v>0.99998347882286343</v>
      </c>
      <c r="R73" s="190">
        <f t="shared" si="18"/>
        <v>0.99982417321978478</v>
      </c>
      <c r="S73" s="190">
        <f t="shared" si="18"/>
        <v>0.99480558590848767</v>
      </c>
      <c r="T73" s="190">
        <f t="shared" si="20"/>
        <v>0.99480558590848767</v>
      </c>
      <c r="U73" s="230">
        <f t="shared" si="20"/>
        <v>0.95930656744597986</v>
      </c>
      <c r="V73" s="230">
        <f t="shared" si="20"/>
        <v>0.90738313138413951</v>
      </c>
      <c r="W73" s="235">
        <f t="shared" si="20"/>
        <v>0.999985438694451</v>
      </c>
    </row>
    <row r="74" spans="2:23">
      <c r="B74" s="218">
        <v>530</v>
      </c>
      <c r="C74" s="220" t="s">
        <v>16</v>
      </c>
      <c r="D74" s="224">
        <f t="shared" si="18"/>
        <v>0.99999758589787402</v>
      </c>
      <c r="E74" s="190">
        <f t="shared" si="18"/>
        <v>0.99996996296188778</v>
      </c>
      <c r="F74" s="190">
        <f t="shared" si="18"/>
        <v>0.99856916969918508</v>
      </c>
      <c r="G74" s="190">
        <f t="shared" si="18"/>
        <v>0.99849191521309477</v>
      </c>
      <c r="H74" s="190">
        <f t="shared" si="18"/>
        <v>0.99849191521309477</v>
      </c>
      <c r="I74" s="190">
        <f t="shared" si="18"/>
        <v>0.9984919152131233</v>
      </c>
      <c r="J74" s="190">
        <f t="shared" si="18"/>
        <v>0.9984919152131233</v>
      </c>
      <c r="K74" s="190">
        <f t="shared" si="18"/>
        <v>0.9984919152131233</v>
      </c>
      <c r="L74" s="190">
        <f t="shared" si="18"/>
        <v>0.99679373600208554</v>
      </c>
      <c r="M74" s="190">
        <f t="shared" si="18"/>
        <v>0.99679373600208554</v>
      </c>
      <c r="N74" s="190">
        <f t="shared" si="18"/>
        <v>0.99535852378786527</v>
      </c>
      <c r="O74" s="190">
        <f t="shared" si="18"/>
        <v>0.99991706904157018</v>
      </c>
      <c r="P74" s="190">
        <f t="shared" si="18"/>
        <v>0.99998747460408732</v>
      </c>
      <c r="Q74" s="190">
        <f t="shared" si="18"/>
        <v>0.99998747460408732</v>
      </c>
      <c r="R74" s="190">
        <f t="shared" si="18"/>
        <v>0.99985724751238636</v>
      </c>
      <c r="S74" s="190">
        <f t="shared" si="18"/>
        <v>0.99535852378786527</v>
      </c>
      <c r="T74" s="190">
        <f t="shared" si="20"/>
        <v>0.99535852378786527</v>
      </c>
      <c r="U74" s="230">
        <f t="shared" si="20"/>
        <v>0.96207449007588286</v>
      </c>
      <c r="V74" s="230">
        <f t="shared" si="20"/>
        <v>0.91142550468407924</v>
      </c>
      <c r="W74" s="235">
        <f t="shared" si="20"/>
        <v>0.99998901515949423</v>
      </c>
    </row>
    <row r="75" spans="2:23">
      <c r="B75" s="218">
        <v>540</v>
      </c>
      <c r="C75" s="220" t="s">
        <v>16</v>
      </c>
      <c r="D75" s="224">
        <f t="shared" si="18"/>
        <v>0.9999982412978442</v>
      </c>
      <c r="E75" s="190">
        <f t="shared" si="18"/>
        <v>0.99997668727346223</v>
      </c>
      <c r="F75" s="190">
        <f t="shared" si="18"/>
        <v>0.99876737151200301</v>
      </c>
      <c r="G75" s="190">
        <f t="shared" si="18"/>
        <v>0.9986980198981269</v>
      </c>
      <c r="H75" s="190">
        <f t="shared" si="18"/>
        <v>0.9986980198981269</v>
      </c>
      <c r="I75" s="190">
        <f t="shared" si="18"/>
        <v>0.99869801989815232</v>
      </c>
      <c r="J75" s="190">
        <f t="shared" si="18"/>
        <v>0.99869801989815232</v>
      </c>
      <c r="K75" s="190">
        <f t="shared" si="18"/>
        <v>0.99869801989815232</v>
      </c>
      <c r="L75" s="190">
        <f t="shared" si="18"/>
        <v>0.99715564852039484</v>
      </c>
      <c r="M75" s="190">
        <f t="shared" si="18"/>
        <v>0.99715564852039484</v>
      </c>
      <c r="N75" s="190">
        <f t="shared" si="18"/>
        <v>0.99585225069739325</v>
      </c>
      <c r="O75" s="190">
        <f t="shared" si="18"/>
        <v>0.99993369090353568</v>
      </c>
      <c r="P75" s="190">
        <f t="shared" si="18"/>
        <v>0.99999050564469538</v>
      </c>
      <c r="Q75" s="190">
        <f t="shared" si="18"/>
        <v>0.99999050564469538</v>
      </c>
      <c r="R75" s="190">
        <f t="shared" si="18"/>
        <v>0.99988410703986896</v>
      </c>
      <c r="S75" s="190">
        <f t="shared" si="18"/>
        <v>0.99585225069739325</v>
      </c>
      <c r="T75" s="190">
        <f t="shared" si="20"/>
        <v>0.99585225069739325</v>
      </c>
      <c r="U75" s="230">
        <f t="shared" si="20"/>
        <v>0.96465158730154099</v>
      </c>
      <c r="V75" s="230">
        <f t="shared" si="20"/>
        <v>0.91528157847753211</v>
      </c>
      <c r="W75" s="235">
        <f t="shared" si="20"/>
        <v>0.99999171479242388</v>
      </c>
    </row>
    <row r="76" spans="2:23">
      <c r="B76" s="218">
        <v>550</v>
      </c>
      <c r="C76" s="220" t="s">
        <v>16</v>
      </c>
      <c r="D76" s="224">
        <f t="shared" si="18"/>
        <v>0.99999871900535608</v>
      </c>
      <c r="E76" s="190">
        <f t="shared" si="18"/>
        <v>0.99998190860783565</v>
      </c>
      <c r="F76" s="190">
        <f t="shared" si="18"/>
        <v>0.9989381039904659</v>
      </c>
      <c r="G76" s="190">
        <f t="shared" si="18"/>
        <v>0.99887593454135148</v>
      </c>
      <c r="H76" s="190">
        <f t="shared" si="18"/>
        <v>0.99887593454135148</v>
      </c>
      <c r="I76" s="190">
        <f t="shared" si="18"/>
        <v>0.99887593454137402</v>
      </c>
      <c r="J76" s="190">
        <f t="shared" si="18"/>
        <v>0.99887593454137402</v>
      </c>
      <c r="K76" s="190">
        <f t="shared" si="18"/>
        <v>0.99887593454137402</v>
      </c>
      <c r="L76" s="190">
        <f t="shared" si="18"/>
        <v>0.99747649514835435</v>
      </c>
      <c r="M76" s="190">
        <f t="shared" si="18"/>
        <v>0.99747649514835435</v>
      </c>
      <c r="N76" s="190">
        <f t="shared" si="18"/>
        <v>0.99629315024361154</v>
      </c>
      <c r="O76" s="190">
        <f t="shared" si="18"/>
        <v>0.99994698529637249</v>
      </c>
      <c r="P76" s="190">
        <f t="shared" si="18"/>
        <v>0.99999280437800631</v>
      </c>
      <c r="Q76" s="190">
        <f t="shared" si="18"/>
        <v>0.99999280437800631</v>
      </c>
      <c r="R76" s="190">
        <f t="shared" si="18"/>
        <v>0.99990591775176341</v>
      </c>
      <c r="S76" s="190">
        <f t="shared" si="18"/>
        <v>0.99629315024361154</v>
      </c>
      <c r="T76" s="190">
        <f t="shared" si="20"/>
        <v>0.99629315024361154</v>
      </c>
      <c r="U76" s="230">
        <f t="shared" si="20"/>
        <v>0.96705121524945303</v>
      </c>
      <c r="V76" s="230">
        <f t="shared" si="20"/>
        <v>0.91896059022749599</v>
      </c>
      <c r="W76" s="235">
        <f t="shared" si="20"/>
        <v>0.99999375208782348</v>
      </c>
    </row>
    <row r="77" spans="2:23">
      <c r="B77" s="218">
        <v>560</v>
      </c>
      <c r="C77" s="220" t="s">
        <v>16</v>
      </c>
      <c r="D77" s="224">
        <f t="shared" si="18"/>
        <v>0.99999906711923991</v>
      </c>
      <c r="E77" s="190">
        <f t="shared" si="18"/>
        <v>0.99998596223364511</v>
      </c>
      <c r="F77" s="190">
        <f t="shared" si="18"/>
        <v>0.9990851742263307</v>
      </c>
      <c r="G77" s="190">
        <f t="shared" si="18"/>
        <v>0.99902951628626713</v>
      </c>
      <c r="H77" s="190">
        <f t="shared" si="18"/>
        <v>0.99902951628626713</v>
      </c>
      <c r="I77" s="190">
        <f t="shared" si="18"/>
        <v>0.999029516286287</v>
      </c>
      <c r="J77" s="190">
        <f t="shared" si="18"/>
        <v>0.999029516286287</v>
      </c>
      <c r="K77" s="190">
        <f t="shared" si="18"/>
        <v>0.999029516286287</v>
      </c>
      <c r="L77" s="190">
        <f t="shared" si="18"/>
        <v>0.99776096337030107</v>
      </c>
      <c r="M77" s="190">
        <f t="shared" si="18"/>
        <v>0.99776096337030107</v>
      </c>
      <c r="N77" s="190">
        <f t="shared" si="18"/>
        <v>0.99668691258784348</v>
      </c>
      <c r="O77" s="190">
        <f t="shared" si="18"/>
        <v>0.99995761723614807</v>
      </c>
      <c r="P77" s="190">
        <f t="shared" si="18"/>
        <v>0.99999454738375293</v>
      </c>
      <c r="Q77" s="190">
        <f t="shared" si="18"/>
        <v>0.99999454738375293</v>
      </c>
      <c r="R77" s="190">
        <f t="shared" si="18"/>
        <v>0.99992362733288753</v>
      </c>
      <c r="S77" s="190">
        <f t="shared" si="18"/>
        <v>0.99668691258784348</v>
      </c>
      <c r="T77" s="190">
        <f t="shared" si="20"/>
        <v>0.99668691258784348</v>
      </c>
      <c r="U77" s="230">
        <f t="shared" si="20"/>
        <v>0.96928579228194656</v>
      </c>
      <c r="V77" s="230">
        <f t="shared" si="20"/>
        <v>0.92247132697001466</v>
      </c>
      <c r="W77" s="235">
        <f t="shared" si="20"/>
        <v>0.99999528921184455</v>
      </c>
    </row>
    <row r="78" spans="2:23">
      <c r="B78" s="218">
        <v>570</v>
      </c>
      <c r="C78" s="220" t="s">
        <v>16</v>
      </c>
      <c r="D78" s="224">
        <f t="shared" si="18"/>
        <v>0.99999932074348252</v>
      </c>
      <c r="E78" s="190">
        <f t="shared" si="18"/>
        <v>0.999989108819345</v>
      </c>
      <c r="F78" s="190">
        <f t="shared" si="18"/>
        <v>0.99921186223124714</v>
      </c>
      <c r="G78" s="190">
        <f t="shared" si="18"/>
        <v>0.9991620946747235</v>
      </c>
      <c r="H78" s="190">
        <f t="shared" si="18"/>
        <v>0.9991620946747235</v>
      </c>
      <c r="I78" s="190">
        <f t="shared" si="18"/>
        <v>0.99916209467474115</v>
      </c>
      <c r="J78" s="190">
        <f t="shared" si="18"/>
        <v>0.99916209467474115</v>
      </c>
      <c r="K78" s="190">
        <f t="shared" si="18"/>
        <v>0.99916209467474115</v>
      </c>
      <c r="L78" s="190">
        <f t="shared" si="18"/>
        <v>0.99801320203338328</v>
      </c>
      <c r="M78" s="190">
        <f t="shared" si="18"/>
        <v>0.99801320203338328</v>
      </c>
      <c r="N78" s="190">
        <f t="shared" si="18"/>
        <v>0.99703861020729789</v>
      </c>
      <c r="O78" s="190">
        <f t="shared" si="18"/>
        <v>0.99996611912721955</v>
      </c>
      <c r="P78" s="190">
        <f t="shared" si="18"/>
        <v>0.99999586876618207</v>
      </c>
      <c r="Q78" s="190">
        <f t="shared" si="18"/>
        <v>0.99999586876618207</v>
      </c>
      <c r="R78" s="190">
        <f t="shared" si="18"/>
        <v>0.99993800594725657</v>
      </c>
      <c r="S78" s="190">
        <f t="shared" si="18"/>
        <v>0.99703861020729789</v>
      </c>
      <c r="T78" s="190">
        <f t="shared" si="20"/>
        <v>0.99703861020729789</v>
      </c>
      <c r="U78" s="230">
        <f t="shared" si="20"/>
        <v>0.97136684051653355</v>
      </c>
      <c r="V78" s="230">
        <f t="shared" si="20"/>
        <v>0.92582203932706564</v>
      </c>
      <c r="W78" s="235">
        <f t="shared" si="20"/>
        <v>0.99999644872567062</v>
      </c>
    </row>
    <row r="79" spans="2:23">
      <c r="B79" s="218">
        <v>580</v>
      </c>
      <c r="C79" s="220" t="s">
        <v>16</v>
      </c>
      <c r="D79" s="224">
        <f t="shared" si="18"/>
        <v>0.99999950549007111</v>
      </c>
      <c r="E79" s="190">
        <f t="shared" si="18"/>
        <v>0.9999915509792181</v>
      </c>
      <c r="F79" s="190">
        <f t="shared" si="18"/>
        <v>0.99932099347136838</v>
      </c>
      <c r="G79" s="190">
        <f t="shared" si="18"/>
        <v>0.99927654384651365</v>
      </c>
      <c r="H79" s="190">
        <f t="shared" si="18"/>
        <v>0.99927654384651365</v>
      </c>
      <c r="I79" s="190">
        <f t="shared" si="18"/>
        <v>0.99927654384652942</v>
      </c>
      <c r="J79" s="190">
        <f t="shared" si="18"/>
        <v>0.99927654384652942</v>
      </c>
      <c r="K79" s="190">
        <f t="shared" si="18"/>
        <v>0.99927654384652942</v>
      </c>
      <c r="L79" s="190">
        <f t="shared" si="18"/>
        <v>0.99823688369730557</v>
      </c>
      <c r="M79" s="190">
        <f t="shared" si="18"/>
        <v>0.99823688369730557</v>
      </c>
      <c r="N79" s="190">
        <f t="shared" si="18"/>
        <v>0.99735276623898261</v>
      </c>
      <c r="O79" s="190">
        <f t="shared" si="18"/>
        <v>0.99997291712676706</v>
      </c>
      <c r="P79" s="190">
        <f t="shared" si="18"/>
        <v>0.99999687034081908</v>
      </c>
      <c r="Q79" s="190">
        <f t="shared" si="18"/>
        <v>0.99999687034081908</v>
      </c>
      <c r="R79" s="190">
        <f t="shared" si="18"/>
        <v>0.99994967939199808</v>
      </c>
      <c r="S79" s="190">
        <f t="shared" si="18"/>
        <v>0.99735276623898261</v>
      </c>
      <c r="T79" s="190">
        <f t="shared" si="20"/>
        <v>0.99735276623898261</v>
      </c>
      <c r="U79" s="230">
        <f t="shared" si="20"/>
        <v>0.97330506895276914</v>
      </c>
      <c r="V79" s="230">
        <f t="shared" si="20"/>
        <v>0.92902058436120882</v>
      </c>
      <c r="W79" s="235">
        <f t="shared" si="20"/>
        <v>0.99999732322818258</v>
      </c>
    </row>
    <row r="80" spans="2:23">
      <c r="B80" s="218">
        <v>590</v>
      </c>
      <c r="C80" s="220" t="s">
        <v>16</v>
      </c>
      <c r="D80" s="224">
        <f t="shared" si="18"/>
        <v>0.99999964004014708</v>
      </c>
      <c r="E80" s="190">
        <f t="shared" si="18"/>
        <v>0.99999344616465669</v>
      </c>
      <c r="F80" s="190">
        <f t="shared" si="18"/>
        <v>0.99941500193258248</v>
      </c>
      <c r="G80" s="190">
        <f t="shared" si="18"/>
        <v>0.99937534451921772</v>
      </c>
      <c r="H80" s="190">
        <f t="shared" si="18"/>
        <v>0.99937534451921772</v>
      </c>
      <c r="I80" s="190">
        <f t="shared" ref="I80:AA81" si="21">IF((I$2-(SQRT((I$9/I$15)^2+4*I$16*I$14))*$B80) &lt; 0, 0.5*EXP(((I$9/I$15)*I$2)/(2*I$14))*(EXP(-(I$2*(SQRT((I$9/I$15)^2+4*I$16*I$14)))/(2*I$14))*(2-ERFC(-(I$2-(SQRT((I$9/I$15)^2+4*I$16*I$14))*$B80)/(2*SQRT(I$14*$B80))))),0.5*EXP(((I$9/I$15)*I$2)/(2*I$14))*(EXP(-(I$2*(SQRT((I$9/I$15)^2+4*I$16*I$14)))/(2*I$14))*ERFC((I$2-(SQRT((I$9/I$15)^2+4*I$16*I$14))*$B80)/(2*SQRT(I$14*$B80)))))</f>
        <v>0.99937534451923171</v>
      </c>
      <c r="J80" s="190">
        <f t="shared" si="21"/>
        <v>0.99937534451923171</v>
      </c>
      <c r="K80" s="190">
        <f t="shared" si="21"/>
        <v>0.99937534451923171</v>
      </c>
      <c r="L80" s="190">
        <f t="shared" si="21"/>
        <v>0.99843525971103209</v>
      </c>
      <c r="M80" s="190">
        <f t="shared" si="21"/>
        <v>0.99843525971103209</v>
      </c>
      <c r="N80" s="190">
        <f t="shared" si="21"/>
        <v>0.99763341332485711</v>
      </c>
      <c r="O80" s="190">
        <f t="shared" si="21"/>
        <v>0.99997835228930421</v>
      </c>
      <c r="P80" s="190">
        <f t="shared" si="21"/>
        <v>0.99999762938727721</v>
      </c>
      <c r="Q80" s="190">
        <f t="shared" si="21"/>
        <v>0.99999762938727721</v>
      </c>
      <c r="R80" s="190">
        <f t="shared" si="21"/>
        <v>0.99995915608847941</v>
      </c>
      <c r="S80" s="190">
        <f t="shared" si="21"/>
        <v>0.99763341332485711</v>
      </c>
      <c r="T80" s="190">
        <f t="shared" si="21"/>
        <v>0.99763341332485711</v>
      </c>
      <c r="U80" s="230">
        <f t="shared" si="21"/>
        <v>0.97511042447403329</v>
      </c>
      <c r="V80" s="230">
        <f t="shared" si="21"/>
        <v>0.93207435491635982</v>
      </c>
      <c r="W80" s="235">
        <f t="shared" si="21"/>
        <v>0.99999798265989126</v>
      </c>
    </row>
    <row r="81" spans="2:23">
      <c r="B81" s="221">
        <v>600</v>
      </c>
      <c r="C81" s="222" t="s">
        <v>16</v>
      </c>
      <c r="D81" s="225">
        <f t="shared" ref="D81:S14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0.99999973801587572</v>
      </c>
      <c r="E81" s="241">
        <f t="shared" si="22"/>
        <v>0.99999491670366336</v>
      </c>
      <c r="F81" s="241">
        <f t="shared" si="22"/>
        <v>0.99949598423332342</v>
      </c>
      <c r="G81" s="241">
        <f t="shared" si="22"/>
        <v>0.99946063794097195</v>
      </c>
      <c r="H81" s="241">
        <f t="shared" si="22"/>
        <v>0.99946063794097195</v>
      </c>
      <c r="I81" s="241">
        <f t="shared" si="22"/>
        <v>0.99946063794098428</v>
      </c>
      <c r="J81" s="241">
        <f t="shared" si="22"/>
        <v>0.99946063794098428</v>
      </c>
      <c r="K81" s="241">
        <f t="shared" si="22"/>
        <v>0.99946063794098428</v>
      </c>
      <c r="L81" s="241">
        <f t="shared" si="22"/>
        <v>0.99861120887111754</v>
      </c>
      <c r="M81" s="241">
        <f t="shared" si="22"/>
        <v>0.99861120887111754</v>
      </c>
      <c r="N81" s="241">
        <f t="shared" si="22"/>
        <v>0.99788414800093483</v>
      </c>
      <c r="O81" s="241">
        <f t="shared" si="22"/>
        <v>0.99998269751887936</v>
      </c>
      <c r="P81" s="241">
        <f t="shared" si="22"/>
        <v>0.99999820454693622</v>
      </c>
      <c r="Q81" s="241">
        <f t="shared" si="22"/>
        <v>0.99999820454693622</v>
      </c>
      <c r="R81" s="241">
        <f t="shared" si="22"/>
        <v>0.99996684904573629</v>
      </c>
      <c r="S81" s="241">
        <f t="shared" si="22"/>
        <v>0.99788414800093483</v>
      </c>
      <c r="T81" s="241">
        <f t="shared" si="21"/>
        <v>0.99788414800093483</v>
      </c>
      <c r="U81" s="242">
        <f t="shared" si="21"/>
        <v>0.97679215771332095</v>
      </c>
      <c r="V81" s="242">
        <f t="shared" si="21"/>
        <v>0.93499035403502695</v>
      </c>
      <c r="W81" s="243">
        <f t="shared" si="21"/>
        <v>0.9999984798326369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81"/>
  <sheetViews>
    <sheetView topLeftCell="B21" workbookViewId="0">
      <selection activeCell="X13" sqref="X13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W3" si="1">U2</f>
        <v>50</v>
      </c>
      <c r="W2" s="180">
        <f t="shared" si="1"/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XI'!B8</f>
        <v>0.3269631782424201</v>
      </c>
      <c r="E5" s="180">
        <f>D5</f>
        <v>0.3269631782424201</v>
      </c>
      <c r="F5" s="180">
        <f t="shared" ref="F5:U6" si="2">E5</f>
        <v>0.3269631782424201</v>
      </c>
      <c r="G5" s="180">
        <f t="shared" si="2"/>
        <v>0.3269631782424201</v>
      </c>
      <c r="H5" s="180">
        <f t="shared" si="2"/>
        <v>0.3269631782424201</v>
      </c>
      <c r="I5" s="180">
        <f t="shared" si="2"/>
        <v>0.3269631782424201</v>
      </c>
      <c r="J5" s="180">
        <f t="shared" si="2"/>
        <v>0.3269631782424201</v>
      </c>
      <c r="K5" s="180">
        <f t="shared" si="2"/>
        <v>0.3269631782424201</v>
      </c>
      <c r="L5" s="180">
        <f t="shared" si="2"/>
        <v>0.3269631782424201</v>
      </c>
      <c r="M5" s="180">
        <f t="shared" si="2"/>
        <v>0.3269631782424201</v>
      </c>
      <c r="N5" s="180">
        <f t="shared" si="2"/>
        <v>0.3269631782424201</v>
      </c>
      <c r="O5" s="180">
        <f t="shared" si="2"/>
        <v>0.3269631782424201</v>
      </c>
      <c r="P5" s="180">
        <f t="shared" si="2"/>
        <v>0.3269631782424201</v>
      </c>
      <c r="Q5" s="180">
        <f t="shared" si="2"/>
        <v>0.3269631782424201</v>
      </c>
      <c r="R5" s="180">
        <f t="shared" si="2"/>
        <v>0.3269631782424201</v>
      </c>
      <c r="S5" s="180">
        <f t="shared" si="2"/>
        <v>0.3269631782424201</v>
      </c>
      <c r="T5" s="180">
        <f t="shared" si="2"/>
        <v>0.3269631782424201</v>
      </c>
      <c r="U5" s="180">
        <f t="shared" si="2"/>
        <v>0.3269631782424201</v>
      </c>
      <c r="V5" s="180">
        <f t="shared" ref="V5:W6" si="3">U5</f>
        <v>0.3269631782424201</v>
      </c>
      <c r="W5" s="180">
        <f t="shared" si="3"/>
        <v>0.3269631782424201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1.7835475776575869</v>
      </c>
      <c r="E7" s="177">
        <f t="shared" ref="E7:W7" si="4">(1-E5)*E6</f>
        <v>1.7835475776575869</v>
      </c>
      <c r="F7" s="177">
        <f t="shared" si="4"/>
        <v>1.7835475776575869</v>
      </c>
      <c r="G7" s="177">
        <f t="shared" si="4"/>
        <v>1.7835475776575869</v>
      </c>
      <c r="H7" s="177">
        <f t="shared" si="4"/>
        <v>1.7835475776575869</v>
      </c>
      <c r="I7" s="177">
        <f t="shared" si="4"/>
        <v>1.7835475776575869</v>
      </c>
      <c r="J7" s="177">
        <f t="shared" si="4"/>
        <v>1.7835475776575869</v>
      </c>
      <c r="K7" s="177">
        <f t="shared" si="4"/>
        <v>1.7835475776575869</v>
      </c>
      <c r="L7" s="177">
        <f t="shared" si="4"/>
        <v>1.7835475776575869</v>
      </c>
      <c r="M7" s="177">
        <f t="shared" si="4"/>
        <v>1.7835475776575869</v>
      </c>
      <c r="N7" s="177">
        <f t="shared" si="4"/>
        <v>1.7835475776575869</v>
      </c>
      <c r="O7" s="177">
        <f t="shared" si="4"/>
        <v>1.7835475776575869</v>
      </c>
      <c r="P7" s="177">
        <f t="shared" si="4"/>
        <v>1.7835475776575869</v>
      </c>
      <c r="Q7" s="177">
        <f t="shared" si="4"/>
        <v>1.7835475776575869</v>
      </c>
      <c r="R7" s="177">
        <f t="shared" si="4"/>
        <v>1.7835475776575869</v>
      </c>
      <c r="S7" s="177">
        <f t="shared" si="4"/>
        <v>1.7835475776575869</v>
      </c>
      <c r="T7" s="177">
        <f t="shared" si="4"/>
        <v>1.7835475776575869</v>
      </c>
      <c r="U7" s="177">
        <f t="shared" si="4"/>
        <v>1.7835475776575869</v>
      </c>
      <c r="V7" s="177">
        <f t="shared" si="4"/>
        <v>1.7835475776575869</v>
      </c>
      <c r="W7" s="177">
        <f t="shared" si="4"/>
        <v>1.7835475776575869</v>
      </c>
    </row>
    <row r="8" spans="1:23">
      <c r="A8" s="175" t="s">
        <v>98</v>
      </c>
      <c r="B8" s="176" t="s">
        <v>68</v>
      </c>
      <c r="C8" s="176" t="s">
        <v>69</v>
      </c>
      <c r="D8" s="177">
        <f>'SV XI'!B9</f>
        <v>4.6769999999999996</v>
      </c>
      <c r="E8" s="180">
        <f>D8</f>
        <v>4.6769999999999996</v>
      </c>
      <c r="F8" s="180">
        <f t="shared" ref="F8:W8" si="5">E8</f>
        <v>4.6769999999999996</v>
      </c>
      <c r="G8" s="180">
        <f t="shared" si="5"/>
        <v>4.6769999999999996</v>
      </c>
      <c r="H8" s="180">
        <f t="shared" si="5"/>
        <v>4.6769999999999996</v>
      </c>
      <c r="I8" s="180">
        <f t="shared" si="5"/>
        <v>4.6769999999999996</v>
      </c>
      <c r="J8" s="180">
        <f t="shared" si="5"/>
        <v>4.6769999999999996</v>
      </c>
      <c r="K8" s="180">
        <f t="shared" si="5"/>
        <v>4.6769999999999996</v>
      </c>
      <c r="L8" s="180">
        <f t="shared" si="5"/>
        <v>4.6769999999999996</v>
      </c>
      <c r="M8" s="180">
        <f t="shared" si="5"/>
        <v>4.6769999999999996</v>
      </c>
      <c r="N8" s="180">
        <f t="shared" si="5"/>
        <v>4.6769999999999996</v>
      </c>
      <c r="O8" s="180">
        <f t="shared" si="5"/>
        <v>4.6769999999999996</v>
      </c>
      <c r="P8" s="180">
        <f t="shared" si="5"/>
        <v>4.6769999999999996</v>
      </c>
      <c r="Q8" s="180">
        <f t="shared" si="5"/>
        <v>4.6769999999999996</v>
      </c>
      <c r="R8" s="180">
        <f t="shared" si="5"/>
        <v>4.6769999999999996</v>
      </c>
      <c r="S8" s="180">
        <f t="shared" si="5"/>
        <v>4.6769999999999996</v>
      </c>
      <c r="T8" s="180">
        <f t="shared" si="5"/>
        <v>4.6769999999999996</v>
      </c>
      <c r="U8" s="180">
        <f t="shared" si="5"/>
        <v>4.6769999999999996</v>
      </c>
      <c r="V8" s="180">
        <f t="shared" si="5"/>
        <v>4.6769999999999996</v>
      </c>
      <c r="W8" s="180">
        <f t="shared" si="5"/>
        <v>4.6769999999999996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0.37169144236431589</v>
      </c>
      <c r="E9" s="181">
        <f t="shared" ref="E9:W9" si="6">E8/(PI()*(E3^2)*E5)</f>
        <v>0.37169144236431589</v>
      </c>
      <c r="F9" s="181">
        <f t="shared" si="6"/>
        <v>0.37169144236431589</v>
      </c>
      <c r="G9" s="181">
        <f t="shared" si="6"/>
        <v>0.37169144236431589</v>
      </c>
      <c r="H9" s="181">
        <f t="shared" si="6"/>
        <v>0.37169144236431589</v>
      </c>
      <c r="I9" s="181">
        <f t="shared" si="6"/>
        <v>0.37169144236431589</v>
      </c>
      <c r="J9" s="181">
        <f t="shared" si="6"/>
        <v>0.37169144236431589</v>
      </c>
      <c r="K9" s="181">
        <f t="shared" si="6"/>
        <v>0.37169144236431589</v>
      </c>
      <c r="L9" s="181">
        <f t="shared" si="6"/>
        <v>0.37169144236431589</v>
      </c>
      <c r="M9" s="181">
        <f t="shared" si="6"/>
        <v>0.37169144236431589</v>
      </c>
      <c r="N9" s="181">
        <f t="shared" si="6"/>
        <v>0.37169144236431589</v>
      </c>
      <c r="O9" s="181">
        <f t="shared" si="6"/>
        <v>0.37169144236431589</v>
      </c>
      <c r="P9" s="181">
        <f t="shared" si="6"/>
        <v>0.37169144236431589</v>
      </c>
      <c r="Q9" s="181">
        <f t="shared" si="6"/>
        <v>0.37169144236431589</v>
      </c>
      <c r="R9" s="181">
        <f t="shared" si="6"/>
        <v>0.37169144236431589</v>
      </c>
      <c r="S9" s="181">
        <f t="shared" si="6"/>
        <v>0.37169144236431589</v>
      </c>
      <c r="T9" s="181">
        <f t="shared" si="6"/>
        <v>0.37169144236431589</v>
      </c>
      <c r="U9" s="181">
        <f t="shared" si="6"/>
        <v>0.37169144236431589</v>
      </c>
      <c r="V9" s="181">
        <f t="shared" si="6"/>
        <v>0.37169144236431589</v>
      </c>
      <c r="W9" s="181">
        <f t="shared" si="6"/>
        <v>0.37169144236431589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XI'!B10</f>
        <v>2.2999999999999998</v>
      </c>
      <c r="E10" s="180">
        <f>D10</f>
        <v>2.2999999999999998</v>
      </c>
      <c r="F10" s="180">
        <f t="shared" ref="F10:W10" si="7">E10</f>
        <v>2.2999999999999998</v>
      </c>
      <c r="G10" s="180">
        <f t="shared" si="7"/>
        <v>2.2999999999999998</v>
      </c>
      <c r="H10" s="180">
        <f t="shared" si="7"/>
        <v>2.2999999999999998</v>
      </c>
      <c r="I10" s="180">
        <f t="shared" si="7"/>
        <v>2.2999999999999998</v>
      </c>
      <c r="J10" s="180">
        <f t="shared" si="7"/>
        <v>2.2999999999999998</v>
      </c>
      <c r="K10" s="180">
        <f t="shared" si="7"/>
        <v>2.2999999999999998</v>
      </c>
      <c r="L10" s="180">
        <f t="shared" si="7"/>
        <v>2.2999999999999998</v>
      </c>
      <c r="M10" s="180">
        <f t="shared" si="7"/>
        <v>2.2999999999999998</v>
      </c>
      <c r="N10" s="180">
        <f t="shared" si="7"/>
        <v>2.2999999999999998</v>
      </c>
      <c r="O10" s="180">
        <f t="shared" si="7"/>
        <v>2.2999999999999998</v>
      </c>
      <c r="P10" s="180">
        <f t="shared" si="7"/>
        <v>2.2999999999999998</v>
      </c>
      <c r="Q10" s="180">
        <f t="shared" si="7"/>
        <v>2.2999999999999998</v>
      </c>
      <c r="R10" s="180">
        <f t="shared" si="7"/>
        <v>2.2999999999999998</v>
      </c>
      <c r="S10" s="180">
        <f t="shared" si="7"/>
        <v>2.2999999999999998</v>
      </c>
      <c r="T10" s="180">
        <f t="shared" si="7"/>
        <v>2.2999999999999998</v>
      </c>
      <c r="U10" s="180">
        <f t="shared" si="7"/>
        <v>2.2999999999999998</v>
      </c>
      <c r="V10" s="180">
        <f t="shared" si="7"/>
        <v>2.2999999999999998</v>
      </c>
      <c r="W10" s="180">
        <f t="shared" si="7"/>
        <v>2.2999999999999998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XI'!$AM$15:$AM$49,COLUMN(A1),ROW(A1))</f>
        <v>100</v>
      </c>
      <c r="E11" s="177">
        <f>INDEX('SV XI'!$AM$15:$AM$49,COLUMN(D1),ROW(D1))</f>
        <v>100</v>
      </c>
      <c r="F11" s="177">
        <f>INDEX('SV XI'!$AM$15:$AM$49,COLUMN(E1),ROW(E1))</f>
        <v>10</v>
      </c>
      <c r="G11" s="177">
        <f>INDEX('SV XI'!$AM$15:$AM$49,COLUMN(F1),ROW(F1))</f>
        <v>10</v>
      </c>
      <c r="H11" s="177">
        <f>INDEX('SV XI'!$AM$15:$AM$49,COLUMN(G1),ROW(G1))</f>
        <v>10</v>
      </c>
      <c r="I11" s="177">
        <f>INDEX('SV XI'!$AM$15:$AM$49,COLUMN(H1),ROW(H1))</f>
        <v>10</v>
      </c>
      <c r="J11" s="177">
        <f>INDEX('SV XI'!$AM$15:$AM$49,COLUMN(I1),ROW(I1))</f>
        <v>5</v>
      </c>
      <c r="K11" s="177">
        <f>INDEX('SV XI'!$AM$15:$AM$49,COLUMN(J1),ROW(J1))</f>
        <v>10</v>
      </c>
      <c r="L11" s="177">
        <f>INDEX('SV XI'!$AM$15:$AM$49,COLUMN(K1),ROW(K1))</f>
        <v>10</v>
      </c>
      <c r="M11" s="177">
        <f>INDEX('SV XI'!$AM$15:$AM$49,COLUMN(L1),ROW(L1))</f>
        <v>10</v>
      </c>
      <c r="N11" s="177">
        <f>INDEX('SV XI'!$AM$15:$AM$49,COLUMN(M1),ROW(M1))</f>
        <v>100</v>
      </c>
      <c r="O11" s="177">
        <f>INDEX('SV XI'!$AM$15:$AM$49,COLUMN(N1),ROW(N1))</f>
        <v>100</v>
      </c>
      <c r="P11" s="177">
        <f>INDEX('SV XI'!$AM$15:$AM$49,COLUMN(O1),ROW(O1))</f>
        <v>100</v>
      </c>
      <c r="Q11" s="177">
        <f>INDEX('SV XI'!$AM$15:$AM$49,COLUMN(P1),ROW(P1))</f>
        <v>100</v>
      </c>
      <c r="R11" s="177">
        <f>INDEX('SV XI'!$AM$15:$AM$49,COLUMN(Q1),ROW(Q1))</f>
        <v>100</v>
      </c>
      <c r="S11" s="177">
        <f>INDEX('SV XI'!$AM$15:$AM$49,COLUMN(R1),ROW(R1))</f>
        <v>100</v>
      </c>
      <c r="T11" s="177">
        <f>INDEX('SV XI'!$AM$15:$AM$49,COLUMN(S1),ROW(S1))</f>
        <v>100</v>
      </c>
      <c r="U11" s="177">
        <f>INDEX('SV XI'!$AM$15:$AM$49,COLUMN(U1),ROW(U1))</f>
        <v>0.1</v>
      </c>
      <c r="V11" s="177">
        <f>INDEX('SV XI'!$AM$15:$AM$49,COLUMN(V1),ROW(V1))</f>
        <v>7.0000000000000007E-2</v>
      </c>
      <c r="W11" s="177">
        <f>INDEX('SV XI'!$AM$15:$AM$49,COLUMN(W1),ROW(W1))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2.3037169144236431</v>
      </c>
      <c r="E12" s="177">
        <f t="shared" ref="E12:W12" si="8">E10+(E9/(E11*E15))</f>
        <v>2.3034737517977972</v>
      </c>
      <c r="F12" s="177">
        <f t="shared" si="8"/>
        <v>2.3337901311240286</v>
      </c>
      <c r="G12" s="177">
        <f t="shared" si="8"/>
        <v>2.3337901311240286</v>
      </c>
      <c r="H12" s="177">
        <f t="shared" si="8"/>
        <v>2.3337901311240286</v>
      </c>
      <c r="I12" s="177">
        <f t="shared" si="8"/>
        <v>2.3323209949882013</v>
      </c>
      <c r="J12" s="177">
        <f t="shared" si="8"/>
        <v>2.3629985495532737</v>
      </c>
      <c r="K12" s="177">
        <f t="shared" si="8"/>
        <v>2.3326045124880976</v>
      </c>
      <c r="L12" s="177">
        <f t="shared" si="8"/>
        <v>2.3326045124880976</v>
      </c>
      <c r="M12" s="177">
        <f t="shared" si="8"/>
        <v>2.3326045124880976</v>
      </c>
      <c r="N12" s="177">
        <f t="shared" si="8"/>
        <v>2.3032042365721059</v>
      </c>
      <c r="O12" s="177">
        <f t="shared" si="8"/>
        <v>2.3033790131124028</v>
      </c>
      <c r="P12" s="177">
        <f t="shared" si="8"/>
        <v>2.3035399184987075</v>
      </c>
      <c r="Q12" s="177">
        <f t="shared" si="8"/>
        <v>2.3035399184987075</v>
      </c>
      <c r="R12" s="177">
        <f t="shared" si="8"/>
        <v>2.3033186735925382</v>
      </c>
      <c r="S12" s="177">
        <f t="shared" si="8"/>
        <v>2.3032042365721059</v>
      </c>
      <c r="T12" s="177">
        <f t="shared" si="8"/>
        <v>2.3031499274776635</v>
      </c>
      <c r="U12" s="177">
        <f t="shared" si="8"/>
        <v>4.7779429490954382</v>
      </c>
      <c r="V12" s="177">
        <f t="shared" si="8"/>
        <v>5.618673592538534</v>
      </c>
      <c r="W12" s="177">
        <f t="shared" si="8"/>
        <v>2.3033790131124028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9">0.00000000000003595*293.15/(0.001*E4)</f>
        <v>1.1198680757010636E-10</v>
      </c>
      <c r="F13" s="177">
        <f t="shared" si="9"/>
        <v>9.7460927746386409E-11</v>
      </c>
      <c r="G13" s="177">
        <f t="shared" si="9"/>
        <v>9.7460927746386409E-11</v>
      </c>
      <c r="H13" s="177">
        <f t="shared" si="9"/>
        <v>9.7460927746386396E-11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8.6270700480521296E-11</v>
      </c>
      <c r="N13" s="177">
        <f t="shared" si="9"/>
        <v>8.6270700480521296E-11</v>
      </c>
      <c r="O13" s="177">
        <f t="shared" si="9"/>
        <v>7.7385486654183641E-11</v>
      </c>
      <c r="P13" s="177">
        <f t="shared" si="9"/>
        <v>7.7385486654183641E-11</v>
      </c>
      <c r="Q13" s="177">
        <f t="shared" si="9"/>
        <v>7.7385486654183641E-11</v>
      </c>
      <c r="R13" s="177">
        <f t="shared" si="9"/>
        <v>8.6270700480521296E-11</v>
      </c>
      <c r="S13" s="177">
        <f t="shared" si="9"/>
        <v>8.6270700480521296E-11</v>
      </c>
      <c r="T13" s="177">
        <f t="shared" si="9"/>
        <v>8.6270700480521296E-11</v>
      </c>
      <c r="U13" s="177">
        <f t="shared" si="9"/>
        <v>1.3492526373738923E-10</v>
      </c>
      <c r="V13" s="177">
        <f t="shared" si="9"/>
        <v>1.143849447543795E-10</v>
      </c>
      <c r="W13" s="177">
        <f t="shared" si="9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0.85627186288330226</v>
      </c>
      <c r="E14" s="181">
        <f t="shared" ref="E14:W14" si="10">E9*E12+E13</f>
        <v>0.85618148136605221</v>
      </c>
      <c r="F14" s="181">
        <f t="shared" si="10"/>
        <v>0.86744982011055705</v>
      </c>
      <c r="G14" s="181">
        <f t="shared" si="10"/>
        <v>0.86744982011055705</v>
      </c>
      <c r="H14" s="181">
        <f t="shared" si="10"/>
        <v>0.86744982011055705</v>
      </c>
      <c r="I14" s="181">
        <f t="shared" si="10"/>
        <v>0.86690375477001158</v>
      </c>
      <c r="J14" s="181">
        <f t="shared" si="10"/>
        <v>0.87830633927451329</v>
      </c>
      <c r="K14" s="181">
        <f t="shared" si="10"/>
        <v>0.8670091357984836</v>
      </c>
      <c r="L14" s="181">
        <f t="shared" si="10"/>
        <v>0.8670091357984836</v>
      </c>
      <c r="M14" s="181">
        <f t="shared" si="10"/>
        <v>0.8670091357984836</v>
      </c>
      <c r="N14" s="181">
        <f t="shared" si="10"/>
        <v>0.85608130483735978</v>
      </c>
      <c r="O14" s="181">
        <f t="shared" si="10"/>
        <v>0.85614626777282887</v>
      </c>
      <c r="P14" s="181">
        <f t="shared" si="10"/>
        <v>0.85620607492794876</v>
      </c>
      <c r="Q14" s="181">
        <f t="shared" si="10"/>
        <v>0.85620607492794876</v>
      </c>
      <c r="R14" s="181">
        <f t="shared" si="10"/>
        <v>0.85612384009854414</v>
      </c>
      <c r="S14" s="181">
        <f t="shared" si="10"/>
        <v>0.85608130483735978</v>
      </c>
      <c r="T14" s="181">
        <f t="shared" si="10"/>
        <v>0.85606111861171297</v>
      </c>
      <c r="U14" s="181">
        <f t="shared" si="10"/>
        <v>1.7759205064186216</v>
      </c>
      <c r="V14" s="181">
        <f t="shared" si="10"/>
        <v>2.088412891899325</v>
      </c>
      <c r="W14" s="181">
        <f t="shared" si="10"/>
        <v>0.8561462677861742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XI'!$AL$15:$AL$49,COLUMN(A1),ROW(A1))</f>
        <v>1</v>
      </c>
      <c r="E15" s="182">
        <f>INDEX('SV XI'!$AL$15:$AL$49,COLUMN(D1),ROW(D1))</f>
        <v>1.07</v>
      </c>
      <c r="F15" s="182">
        <f>INDEX('SV XI'!$AL$15:$AL$49,COLUMN(E1),ROW(E1))</f>
        <v>1.1000000000000001</v>
      </c>
      <c r="G15" s="182">
        <f>INDEX('SV XI'!$AL$15:$AL$49,COLUMN(F1),ROW(F1))</f>
        <v>1.1000000000000001</v>
      </c>
      <c r="H15" s="182">
        <f>INDEX('SV XI'!$AL$15:$AL$49,COLUMN(G1),ROW(G1))</f>
        <v>1.1000000000000001</v>
      </c>
      <c r="I15" s="182">
        <f>INDEX('SV XI'!$AL$15:$AL$49,COLUMN(H1),ROW(H1))</f>
        <v>1.1499999999999999</v>
      </c>
      <c r="J15" s="182">
        <f>INDEX('SV XI'!$AL$15:$AL$49,COLUMN(I1),ROW(I1))</f>
        <v>1.18</v>
      </c>
      <c r="K15" s="182">
        <f>INDEX('SV XI'!$AL$15:$AL$49,COLUMN(J1),ROW(J1))</f>
        <v>1.1399999999999999</v>
      </c>
      <c r="L15" s="182">
        <f>INDEX('SV XI'!$AL$15:$AL$49,COLUMN(K1),ROW(K1))</f>
        <v>1.1399999999999999</v>
      </c>
      <c r="M15" s="182">
        <f>INDEX('SV XI'!$AL$15:$AL$49,COLUMN(L1),ROW(L1))</f>
        <v>1.1399999999999999</v>
      </c>
      <c r="N15" s="182">
        <f>INDEX('SV XI'!$AL$15:$AL$49,COLUMN(M1),ROW(M1))</f>
        <v>1.1599999999999999</v>
      </c>
      <c r="O15" s="182">
        <f>INDEX('SV XI'!$AL$15:$AL$49,COLUMN(N1),ROW(N1))</f>
        <v>1.1000000000000001</v>
      </c>
      <c r="P15" s="182">
        <f>INDEX('SV XI'!$AL$15:$AL$49,COLUMN(O1),ROW(O1))</f>
        <v>1.05</v>
      </c>
      <c r="Q15" s="182">
        <f>INDEX('SV XI'!$AL$15:$AL$49,COLUMN(P1),ROW(P1))</f>
        <v>1.05</v>
      </c>
      <c r="R15" s="182">
        <f>INDEX('SV XI'!$AL$15:$AL$49,COLUMN(Q1),ROW(Q1))</f>
        <v>1.1200000000000001</v>
      </c>
      <c r="S15" s="182">
        <f>INDEX('SV XI'!$AL$15:$AL$49,COLUMN(R1),ROW(R1))</f>
        <v>1.1599999999999999</v>
      </c>
      <c r="T15" s="182">
        <f>INDEX('SV XI'!$AL$15:$AL$49,COLUMN(S1),ROW(S1))</f>
        <v>1.18</v>
      </c>
      <c r="U15" s="182">
        <f>INDEX('SV XI'!$AL$15:$AL$49,COLUMN(U1),ROW(U1))</f>
        <v>1.5</v>
      </c>
      <c r="V15" s="182">
        <f>INDEX('SV XI'!$AL$15:$AL$49,COLUMN(V1),ROW(V1))</f>
        <v>1.6</v>
      </c>
      <c r="W15" s="182">
        <f>INDEX('SV XI'!$AL$15:$AL$49,COLUMN(W1),ROW(W1))</f>
        <v>1.1000000000000001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1">D1</f>
        <v>Tracer</v>
      </c>
      <c r="E18" s="186" t="str">
        <f t="shared" si="11"/>
        <v>P</v>
      </c>
      <c r="F18" s="186" t="str">
        <f t="shared" si="11"/>
        <v>2MP</v>
      </c>
      <c r="G18" s="186" t="str">
        <f t="shared" si="11"/>
        <v>3MP</v>
      </c>
      <c r="H18" s="186" t="str">
        <f t="shared" si="11"/>
        <v>4MP</v>
      </c>
      <c r="I18" s="186" t="str">
        <f t="shared" si="11"/>
        <v>23DMP</v>
      </c>
      <c r="J18" s="186" t="str">
        <f t="shared" si="11"/>
        <v>24DMP</v>
      </c>
      <c r="K18" s="186" t="str">
        <f t="shared" si="11"/>
        <v>25DMP</v>
      </c>
      <c r="L18" s="186" t="str">
        <f t="shared" si="11"/>
        <v>26DMP</v>
      </c>
      <c r="M18" s="186" t="str">
        <f t="shared" si="11"/>
        <v>34DMP</v>
      </c>
      <c r="N18" s="186" t="str">
        <f t="shared" si="11"/>
        <v>35DMP</v>
      </c>
      <c r="O18" s="186" t="str">
        <f t="shared" si="11"/>
        <v>235TMP</v>
      </c>
      <c r="P18" s="186" t="str">
        <f t="shared" si="11"/>
        <v>236TMP</v>
      </c>
      <c r="Q18" s="186" t="str">
        <f t="shared" si="11"/>
        <v>246TMP</v>
      </c>
      <c r="R18" s="186" t="str">
        <f t="shared" si="11"/>
        <v>2EP</v>
      </c>
      <c r="S18" s="186" t="str">
        <f t="shared" si="11"/>
        <v>3EP</v>
      </c>
      <c r="T18" s="186" t="str">
        <f t="shared" si="11"/>
        <v>4EP</v>
      </c>
      <c r="U18" s="226" t="str">
        <f t="shared" si="11"/>
        <v>BEN</v>
      </c>
      <c r="V18" s="226" t="str">
        <f t="shared" si="11"/>
        <v>TOL</v>
      </c>
      <c r="W18" s="231" t="str">
        <f t="shared" si="11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S8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190">
        <f t="shared" si="13"/>
        <v>0</v>
      </c>
      <c r="R22" s="190">
        <f t="shared" si="13"/>
        <v>0</v>
      </c>
      <c r="S22" s="190">
        <f t="shared" si="13"/>
        <v>0</v>
      </c>
      <c r="T22" s="190">
        <f t="shared" si="13"/>
        <v>0</v>
      </c>
      <c r="U22" s="230">
        <f t="shared" si="13"/>
        <v>7.7715611723760948E-16</v>
      </c>
      <c r="V22" s="230">
        <f t="shared" ref="V22:W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8.0879747343942667E-14</v>
      </c>
      <c r="W22" s="235">
        <f t="shared" si="14"/>
        <v>0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1.7547074904200599E-13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9.4202423639444545E-14</v>
      </c>
      <c r="F23" s="190">
        <f t="shared" si="13"/>
        <v>1.0602629885170245E-13</v>
      </c>
      <c r="G23" s="190">
        <f t="shared" si="13"/>
        <v>1.0602629885170245E-13</v>
      </c>
      <c r="H23" s="190">
        <f t="shared" si="13"/>
        <v>1.0602629885170245E-13</v>
      </c>
      <c r="I23" s="190">
        <f t="shared" si="13"/>
        <v>7.1664896239553855E-14</v>
      </c>
      <c r="J23" s="190">
        <f t="shared" si="13"/>
        <v>8.3544282603043017E-14</v>
      </c>
      <c r="K23" s="190">
        <f t="shared" si="13"/>
        <v>7.732703366514214E-14</v>
      </c>
      <c r="L23" s="190">
        <f t="shared" si="13"/>
        <v>7.732703366514214E-14</v>
      </c>
      <c r="M23" s="190">
        <f t="shared" si="13"/>
        <v>7.732703366514214E-14</v>
      </c>
      <c r="N23" s="190">
        <f t="shared" si="13"/>
        <v>4.6906922790412864E-14</v>
      </c>
      <c r="O23" s="190">
        <f t="shared" si="13"/>
        <v>7.382983113757291E-14</v>
      </c>
      <c r="P23" s="190">
        <f t="shared" si="13"/>
        <v>1.1168843627729075E-13</v>
      </c>
      <c r="Q23" s="190">
        <f t="shared" si="13"/>
        <v>1.1168843627729075E-13</v>
      </c>
      <c r="R23" s="190">
        <f t="shared" si="13"/>
        <v>6.3171690101171407E-14</v>
      </c>
      <c r="S23" s="190">
        <f t="shared" si="13"/>
        <v>4.6906922790412864E-14</v>
      </c>
      <c r="T23" s="190">
        <f t="shared" si="13"/>
        <v>4.0745185003743245E-14</v>
      </c>
      <c r="U23" s="230">
        <f t="shared" si="13"/>
        <v>4.5366723933071285E-8</v>
      </c>
      <c r="V23" s="230">
        <f t="shared" si="14"/>
        <v>3.4845928736926274E-7</v>
      </c>
      <c r="W23" s="235">
        <f t="shared" si="14"/>
        <v>7.3829831137572923E-14</v>
      </c>
    </row>
    <row r="24" spans="1:23">
      <c r="B24" s="218">
        <v>30</v>
      </c>
      <c r="C24" s="220" t="s">
        <v>16</v>
      </c>
      <c r="D24" s="224">
        <f t="shared" si="12"/>
        <v>2.9795428568846202E-8</v>
      </c>
      <c r="E24" s="190">
        <f t="shared" si="12"/>
        <v>1.6749547915306806E-8</v>
      </c>
      <c r="F24" s="190">
        <f t="shared" si="13"/>
        <v>1.642723607142571E-8</v>
      </c>
      <c r="G24" s="190">
        <f t="shared" si="13"/>
        <v>1.642723607142571E-8</v>
      </c>
      <c r="H24" s="190">
        <f t="shared" si="13"/>
        <v>1.642723607142571E-8</v>
      </c>
      <c r="I24" s="190">
        <f t="shared" si="13"/>
        <v>1.1461635474052654E-8</v>
      </c>
      <c r="J24" s="190">
        <f t="shared" si="13"/>
        <v>1.1623446705133487E-8</v>
      </c>
      <c r="K24" s="190">
        <f t="shared" si="13"/>
        <v>1.2289973483348146E-8</v>
      </c>
      <c r="L24" s="190">
        <f t="shared" si="13"/>
        <v>1.2289973483348146E-8</v>
      </c>
      <c r="M24" s="190">
        <f t="shared" si="13"/>
        <v>1.2289973483348146E-8</v>
      </c>
      <c r="N24" s="190">
        <f t="shared" si="13"/>
        <v>8.7412834193223432E-9</v>
      </c>
      <c r="O24" s="190">
        <f t="shared" si="13"/>
        <v>1.3345827942767841E-8</v>
      </c>
      <c r="P24" s="190">
        <f t="shared" si="13"/>
        <v>1.9611385848605778E-8</v>
      </c>
      <c r="Q24" s="190">
        <f t="shared" si="13"/>
        <v>1.9611385848605778E-8</v>
      </c>
      <c r="R24" s="190">
        <f t="shared" si="13"/>
        <v>1.1538774158381671E-8</v>
      </c>
      <c r="S24" s="190">
        <f t="shared" si="13"/>
        <v>8.7412834193223432E-9</v>
      </c>
      <c r="T24" s="190">
        <f t="shared" si="13"/>
        <v>7.656058564897707E-9</v>
      </c>
      <c r="U24" s="230">
        <f t="shared" si="13"/>
        <v>1.8649305627671531E-5</v>
      </c>
      <c r="V24" s="230">
        <f t="shared" si="14"/>
        <v>6.049611084502083E-5</v>
      </c>
      <c r="W24" s="235">
        <f t="shared" si="14"/>
        <v>1.3345827942767842E-8</v>
      </c>
    </row>
    <row r="25" spans="1:23">
      <c r="B25" s="218">
        <v>40</v>
      </c>
      <c r="C25" s="220" t="s">
        <v>16</v>
      </c>
      <c r="D25" s="224">
        <f t="shared" si="12"/>
        <v>1.0939880256799484E-5</v>
      </c>
      <c r="E25" s="190">
        <f t="shared" si="12"/>
        <v>6.4280735750377183E-6</v>
      </c>
      <c r="F25" s="190">
        <f t="shared" si="13"/>
        <v>5.9448121614846805E-6</v>
      </c>
      <c r="G25" s="190">
        <f t="shared" si="13"/>
        <v>5.9448121614846805E-6</v>
      </c>
      <c r="H25" s="190">
        <f t="shared" si="13"/>
        <v>5.9448121614846805E-6</v>
      </c>
      <c r="I25" s="190">
        <f t="shared" si="13"/>
        <v>4.2627024722241558E-6</v>
      </c>
      <c r="J25" s="190">
        <f t="shared" si="13"/>
        <v>4.0643132699358375E-6</v>
      </c>
      <c r="K25" s="190">
        <f t="shared" si="13"/>
        <v>4.5471280532005656E-6</v>
      </c>
      <c r="L25" s="190">
        <f t="shared" si="13"/>
        <v>4.5471280532005656E-6</v>
      </c>
      <c r="M25" s="190">
        <f t="shared" si="13"/>
        <v>4.5471280532005656E-6</v>
      </c>
      <c r="N25" s="190">
        <f t="shared" si="13"/>
        <v>3.5102923971463973E-6</v>
      </c>
      <c r="O25" s="190">
        <f t="shared" si="13"/>
        <v>5.2064024128051223E-6</v>
      </c>
      <c r="P25" s="190">
        <f t="shared" si="13"/>
        <v>7.438637341150578E-6</v>
      </c>
      <c r="Q25" s="190">
        <f t="shared" si="13"/>
        <v>7.438637341150578E-6</v>
      </c>
      <c r="R25" s="190">
        <f t="shared" si="13"/>
        <v>4.5475148742757376E-6</v>
      </c>
      <c r="S25" s="190">
        <f t="shared" si="13"/>
        <v>3.5102923971463973E-6</v>
      </c>
      <c r="T25" s="190">
        <f t="shared" si="13"/>
        <v>3.1012427490484384E-6</v>
      </c>
      <c r="U25" s="230">
        <f t="shared" si="13"/>
        <v>3.8514252525845283E-4</v>
      </c>
      <c r="V25" s="230">
        <f t="shared" si="14"/>
        <v>8.1811750139082484E-4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5.2064024136377904E-6</v>
      </c>
    </row>
    <row r="26" spans="1:23">
      <c r="B26" s="218">
        <v>50</v>
      </c>
      <c r="C26" s="220" t="s">
        <v>16</v>
      </c>
      <c r="D26" s="224">
        <f t="shared" si="12"/>
        <v>3.4316883681406729E-4</v>
      </c>
      <c r="E26" s="190">
        <f t="shared" si="12"/>
        <v>2.1050176536563381E-4</v>
      </c>
      <c r="F26" s="190">
        <f t="shared" si="13"/>
        <v>1.8939621549091123E-4</v>
      </c>
      <c r="G26" s="190">
        <f t="shared" si="13"/>
        <v>1.8939621549091123E-4</v>
      </c>
      <c r="H26" s="190">
        <f t="shared" si="13"/>
        <v>1.8939621549091123E-4</v>
      </c>
      <c r="I26" s="190">
        <f t="shared" si="13"/>
        <v>1.3928791041378782E-4</v>
      </c>
      <c r="J26" s="190">
        <f t="shared" si="13"/>
        <v>1.2878184803200021E-4</v>
      </c>
      <c r="K26" s="190">
        <f t="shared" si="13"/>
        <v>1.4786989896664601E-4</v>
      </c>
      <c r="L26" s="190">
        <f t="shared" si="13"/>
        <v>1.4786989896664601E-4</v>
      </c>
      <c r="M26" s="190">
        <f t="shared" si="13"/>
        <v>1.4786989896664601E-4</v>
      </c>
      <c r="N26" s="190">
        <f t="shared" si="13"/>
        <v>1.2013853277914598E-4</v>
      </c>
      <c r="O26" s="190">
        <f t="shared" si="13"/>
        <v>1.7323453352358076E-4</v>
      </c>
      <c r="P26" s="190">
        <f t="shared" si="13"/>
        <v>2.4083262960883364E-4</v>
      </c>
      <c r="Q26" s="190">
        <f t="shared" si="13"/>
        <v>2.4083262960883364E-4</v>
      </c>
      <c r="R26" s="190">
        <f t="shared" si="13"/>
        <v>1.5281810793615902E-4</v>
      </c>
      <c r="S26" s="190">
        <f t="shared" si="13"/>
        <v>1.2013853277914598E-4</v>
      </c>
      <c r="T26" s="190">
        <f t="shared" si="13"/>
        <v>1.070382615832033E-4</v>
      </c>
      <c r="U26" s="230">
        <f t="shared" si="13"/>
        <v>2.3844292008491914E-3</v>
      </c>
      <c r="V26" s="230">
        <f t="shared" si="14"/>
        <v>3.9521577540755368E-3</v>
      </c>
      <c r="W26" s="235">
        <f t="shared" si="14"/>
        <v>1.7323453354206597E-4</v>
      </c>
    </row>
    <row r="27" spans="1:23">
      <c r="B27" s="218">
        <v>60</v>
      </c>
      <c r="C27" s="220" t="s">
        <v>16</v>
      </c>
      <c r="D27" s="224">
        <f t="shared" si="12"/>
        <v>3.1427939898382995E-3</v>
      </c>
      <c r="E27" s="190">
        <f t="shared" si="12"/>
        <v>2.0100460378126295E-3</v>
      </c>
      <c r="F27" s="190">
        <f t="shared" si="13"/>
        <v>1.7867213753426372E-3</v>
      </c>
      <c r="G27" s="190">
        <f t="shared" si="13"/>
        <v>1.7867213753426372E-3</v>
      </c>
      <c r="H27" s="190">
        <f t="shared" si="13"/>
        <v>1.7867213753426372E-3</v>
      </c>
      <c r="I27" s="190">
        <f t="shared" si="13"/>
        <v>1.3459485770203616E-3</v>
      </c>
      <c r="J27" s="190">
        <f t="shared" si="13"/>
        <v>1.2253072331138701E-3</v>
      </c>
      <c r="K27" s="190">
        <f t="shared" si="13"/>
        <v>1.4223825095689979E-3</v>
      </c>
      <c r="L27" s="190">
        <f t="shared" si="13"/>
        <v>1.4223825095689979E-3</v>
      </c>
      <c r="M27" s="190">
        <f t="shared" si="13"/>
        <v>1.4223825095689979E-3</v>
      </c>
      <c r="N27" s="190">
        <f t="shared" si="13"/>
        <v>1.1975232255149737E-3</v>
      </c>
      <c r="O27" s="190">
        <f t="shared" si="13"/>
        <v>1.6800296659354454E-3</v>
      </c>
      <c r="P27" s="190">
        <f t="shared" si="13"/>
        <v>2.2743193167693021E-3</v>
      </c>
      <c r="Q27" s="190">
        <f t="shared" si="13"/>
        <v>2.2743193167693021E-3</v>
      </c>
      <c r="R27" s="190">
        <f t="shared" si="13"/>
        <v>1.4963937464699817E-3</v>
      </c>
      <c r="S27" s="190">
        <f t="shared" si="13"/>
        <v>1.1975232255149737E-3</v>
      </c>
      <c r="T27" s="190">
        <f t="shared" si="13"/>
        <v>1.0757496132711708E-3</v>
      </c>
      <c r="U27" s="230">
        <f t="shared" si="13"/>
        <v>8.050799152501285E-3</v>
      </c>
      <c r="V27" s="230">
        <f t="shared" si="14"/>
        <v>1.1364522243302979E-2</v>
      </c>
      <c r="W27" s="235">
        <f t="shared" si="14"/>
        <v>1.6800296660591241E-3</v>
      </c>
    </row>
    <row r="28" spans="1:23">
      <c r="B28" s="218">
        <v>70</v>
      </c>
      <c r="C28" s="220" t="s">
        <v>16</v>
      </c>
      <c r="D28" s="224">
        <f t="shared" si="12"/>
        <v>1.4250389408130225E-2</v>
      </c>
      <c r="E28" s="190">
        <f t="shared" si="12"/>
        <v>9.4903538376432395E-3</v>
      </c>
      <c r="F28" s="190">
        <f t="shared" si="13"/>
        <v>8.4058277510377644E-3</v>
      </c>
      <c r="G28" s="190">
        <f t="shared" si="13"/>
        <v>8.4058277510377644E-3</v>
      </c>
      <c r="H28" s="190">
        <f t="shared" si="13"/>
        <v>8.4058277510377644E-3</v>
      </c>
      <c r="I28" s="190">
        <f t="shared" si="13"/>
        <v>6.4793332093970304E-3</v>
      </c>
      <c r="J28" s="190">
        <f t="shared" si="13"/>
        <v>5.8578692649364217E-3</v>
      </c>
      <c r="K28" s="190">
        <f t="shared" si="13"/>
        <v>6.8174942568092192E-3</v>
      </c>
      <c r="L28" s="190">
        <f t="shared" si="13"/>
        <v>6.8174942568092192E-3</v>
      </c>
      <c r="M28" s="190">
        <f t="shared" si="13"/>
        <v>6.8174942568092192E-3</v>
      </c>
      <c r="N28" s="190">
        <f t="shared" si="13"/>
        <v>5.8948613334052222E-3</v>
      </c>
      <c r="O28" s="190">
        <f t="shared" si="13"/>
        <v>8.0523950435269498E-3</v>
      </c>
      <c r="P28" s="190">
        <f t="shared" si="13"/>
        <v>1.0623349902284696E-2</v>
      </c>
      <c r="Q28" s="190">
        <f t="shared" si="13"/>
        <v>1.0623349902284696E-2</v>
      </c>
      <c r="R28" s="190">
        <f t="shared" si="13"/>
        <v>7.2397144740077857E-3</v>
      </c>
      <c r="S28" s="190">
        <f t="shared" si="13"/>
        <v>5.8948613334052222E-3</v>
      </c>
      <c r="T28" s="190">
        <f t="shared" si="13"/>
        <v>5.3379493064865113E-3</v>
      </c>
      <c r="U28" s="230">
        <f t="shared" si="13"/>
        <v>1.9182561205389966E-2</v>
      </c>
      <c r="V28" s="230">
        <f t="shared" si="14"/>
        <v>2.4240934058062939E-2</v>
      </c>
      <c r="W28" s="235">
        <f t="shared" si="14"/>
        <v>8.0523950439403986E-3</v>
      </c>
    </row>
    <row r="29" spans="1:23">
      <c r="B29" s="218">
        <v>80</v>
      </c>
      <c r="C29" s="220" t="s">
        <v>16</v>
      </c>
      <c r="D29" s="224">
        <f t="shared" si="12"/>
        <v>4.1698546494628119E-2</v>
      </c>
      <c r="E29" s="190">
        <f t="shared" si="12"/>
        <v>2.8874200062009192E-2</v>
      </c>
      <c r="F29" s="190">
        <f t="shared" si="13"/>
        <v>2.5613650364318452E-2</v>
      </c>
      <c r="G29" s="190">
        <f t="shared" si="13"/>
        <v>2.5613650364318452E-2</v>
      </c>
      <c r="H29" s="190">
        <f t="shared" si="13"/>
        <v>2.5613650364318452E-2</v>
      </c>
      <c r="I29" s="190">
        <f t="shared" si="13"/>
        <v>2.0183228552916654E-2</v>
      </c>
      <c r="J29" s="190">
        <f t="shared" si="13"/>
        <v>1.8215564002859449E-2</v>
      </c>
      <c r="K29" s="190">
        <f t="shared" si="13"/>
        <v>2.1147934699039413E-2</v>
      </c>
      <c r="L29" s="190">
        <f t="shared" si="13"/>
        <v>2.1147934699039413E-2</v>
      </c>
      <c r="M29" s="190">
        <f t="shared" si="13"/>
        <v>2.1147934699039413E-2</v>
      </c>
      <c r="N29" s="190">
        <f t="shared" si="13"/>
        <v>1.867388079644805E-2</v>
      </c>
      <c r="O29" s="190">
        <f t="shared" si="13"/>
        <v>2.4858053817000181E-2</v>
      </c>
      <c r="P29" s="190">
        <f t="shared" si="13"/>
        <v>3.1987752372590772E-2</v>
      </c>
      <c r="Q29" s="190">
        <f t="shared" si="13"/>
        <v>3.1987752372590772E-2</v>
      </c>
      <c r="R29" s="190">
        <f t="shared" si="13"/>
        <v>2.2552792047587977E-2</v>
      </c>
      <c r="S29" s="190">
        <f t="shared" si="13"/>
        <v>1.867388079644805E-2</v>
      </c>
      <c r="T29" s="190">
        <f t="shared" si="13"/>
        <v>1.704142067876541E-2</v>
      </c>
      <c r="U29" s="230">
        <f t="shared" si="13"/>
        <v>3.6712566736411267E-2</v>
      </c>
      <c r="V29" s="230">
        <f t="shared" si="14"/>
        <v>4.2843623875283399E-2</v>
      </c>
      <c r="W29" s="235">
        <f t="shared" si="14"/>
        <v>2.4858053817889806E-2</v>
      </c>
    </row>
    <row r="30" spans="1:23">
      <c r="B30" s="218">
        <v>90</v>
      </c>
      <c r="C30" s="220" t="s">
        <v>16</v>
      </c>
      <c r="D30" s="224">
        <f t="shared" si="12"/>
        <v>9.1282433837918286E-2</v>
      </c>
      <c r="E30" s="190">
        <f t="shared" si="12"/>
        <v>6.5616614545420227E-2</v>
      </c>
      <c r="F30" s="190">
        <f t="shared" si="13"/>
        <v>5.8480550553367705E-2</v>
      </c>
      <c r="G30" s="190">
        <f t="shared" si="13"/>
        <v>5.8480550553367705E-2</v>
      </c>
      <c r="H30" s="190">
        <f t="shared" si="13"/>
        <v>5.8480550553367705E-2</v>
      </c>
      <c r="I30" s="190">
        <f t="shared" si="13"/>
        <v>4.7065377973562188E-2</v>
      </c>
      <c r="J30" s="190">
        <f t="shared" si="13"/>
        <v>4.2542463599505365E-2</v>
      </c>
      <c r="K30" s="190">
        <f t="shared" si="13"/>
        <v>4.9117433620564636E-2</v>
      </c>
      <c r="L30" s="190">
        <f t="shared" si="13"/>
        <v>4.9117433620564636E-2</v>
      </c>
      <c r="M30" s="190">
        <f t="shared" si="13"/>
        <v>4.9117433620564636E-2</v>
      </c>
      <c r="N30" s="190">
        <f t="shared" si="13"/>
        <v>4.4120684501621876E-2</v>
      </c>
      <c r="O30" s="190">
        <f t="shared" si="13"/>
        <v>5.7285989983173025E-2</v>
      </c>
      <c r="P30" s="190">
        <f t="shared" si="13"/>
        <v>7.1971181127741701E-2</v>
      </c>
      <c r="Q30" s="190">
        <f t="shared" si="13"/>
        <v>7.1971181127741701E-2</v>
      </c>
      <c r="R30" s="190">
        <f t="shared" si="13"/>
        <v>5.2429606586109671E-2</v>
      </c>
      <c r="S30" s="190">
        <f t="shared" si="13"/>
        <v>4.4120684501621876E-2</v>
      </c>
      <c r="T30" s="190">
        <f t="shared" si="13"/>
        <v>4.0566996290110797E-2</v>
      </c>
      <c r="U30" s="230">
        <f t="shared" si="13"/>
        <v>6.0666428760188511E-2</v>
      </c>
      <c r="V30" s="230">
        <f t="shared" si="14"/>
        <v>6.674318090427267E-2</v>
      </c>
      <c r="W30" s="235">
        <f t="shared" si="14"/>
        <v>5.728598998458579E-2</v>
      </c>
    </row>
    <row r="31" spans="1:23">
      <c r="B31" s="218">
        <v>100</v>
      </c>
      <c r="C31" s="220" t="s">
        <v>16</v>
      </c>
      <c r="D31" s="224">
        <f t="shared" si="12"/>
        <v>0.1634268244466815</v>
      </c>
      <c r="E31" s="190">
        <f t="shared" si="12"/>
        <v>0.12173744641852269</v>
      </c>
      <c r="F31" s="190">
        <f t="shared" si="13"/>
        <v>0.10922284047989757</v>
      </c>
      <c r="G31" s="190">
        <f t="shared" si="13"/>
        <v>0.10922284047989757</v>
      </c>
      <c r="H31" s="190">
        <f t="shared" si="13"/>
        <v>0.10922284047989757</v>
      </c>
      <c r="I31" s="190">
        <f t="shared" si="13"/>
        <v>8.9695434042984121E-2</v>
      </c>
      <c r="J31" s="190">
        <f t="shared" si="13"/>
        <v>8.137406503502026E-2</v>
      </c>
      <c r="K31" s="190">
        <f t="shared" si="13"/>
        <v>9.3247196023022824E-2</v>
      </c>
      <c r="L31" s="190">
        <f t="shared" si="13"/>
        <v>9.3247196023022824E-2</v>
      </c>
      <c r="M31" s="190">
        <f t="shared" si="13"/>
        <v>9.3247196023022824E-2</v>
      </c>
      <c r="N31" s="190">
        <f t="shared" si="13"/>
        <v>8.4971517398979624E-2</v>
      </c>
      <c r="O31" s="190">
        <f t="shared" si="13"/>
        <v>0.10771548144096273</v>
      </c>
      <c r="P31" s="190">
        <f t="shared" si="13"/>
        <v>0.13226133192773526</v>
      </c>
      <c r="Q31" s="190">
        <f t="shared" si="13"/>
        <v>0.13226133192773526</v>
      </c>
      <c r="R31" s="190">
        <f t="shared" si="13"/>
        <v>9.941396194547962E-2</v>
      </c>
      <c r="S31" s="190">
        <f t="shared" si="13"/>
        <v>8.4971517398979624E-2</v>
      </c>
      <c r="T31" s="190">
        <f t="shared" si="13"/>
        <v>7.8694383525335324E-2</v>
      </c>
      <c r="U31" s="230">
        <f t="shared" si="13"/>
        <v>9.0412096584323906E-2</v>
      </c>
      <c r="V31" s="230">
        <f t="shared" si="14"/>
        <v>9.5127407576185652E-2</v>
      </c>
      <c r="W31" s="235">
        <f t="shared" si="14"/>
        <v>0.10771548144275091</v>
      </c>
    </row>
    <row r="32" spans="1:23">
      <c r="B32" s="218">
        <v>110</v>
      </c>
      <c r="C32" s="220" t="s">
        <v>16</v>
      </c>
      <c r="D32" s="224">
        <f t="shared" si="12"/>
        <v>0.25333489438444234</v>
      </c>
      <c r="E32" s="190">
        <f t="shared" si="12"/>
        <v>0.19518138375056063</v>
      </c>
      <c r="F32" s="190">
        <f t="shared" si="13"/>
        <v>0.17649643261909753</v>
      </c>
      <c r="G32" s="190">
        <f t="shared" si="13"/>
        <v>0.17649643261909753</v>
      </c>
      <c r="H32" s="190">
        <f t="shared" si="13"/>
        <v>0.17649643261909753</v>
      </c>
      <c r="I32" s="190">
        <f t="shared" si="13"/>
        <v>0.1477548643687403</v>
      </c>
      <c r="J32" s="190">
        <f t="shared" si="13"/>
        <v>0.1347263530605477</v>
      </c>
      <c r="K32" s="190">
        <f t="shared" si="13"/>
        <v>0.15304373735064858</v>
      </c>
      <c r="L32" s="190">
        <f t="shared" si="13"/>
        <v>0.15304373735064858</v>
      </c>
      <c r="M32" s="190">
        <f t="shared" si="13"/>
        <v>0.15304373735064858</v>
      </c>
      <c r="N32" s="190">
        <f t="shared" si="13"/>
        <v>0.14117930638415543</v>
      </c>
      <c r="O32" s="190">
        <f t="shared" si="13"/>
        <v>0.17491707029521536</v>
      </c>
      <c r="P32" s="190">
        <f t="shared" si="13"/>
        <v>0.21014561158300854</v>
      </c>
      <c r="Q32" s="190">
        <f t="shared" si="13"/>
        <v>0.21014561158300854</v>
      </c>
      <c r="R32" s="190">
        <f t="shared" si="13"/>
        <v>0.16273323344392293</v>
      </c>
      <c r="S32" s="190">
        <f t="shared" si="13"/>
        <v>0.14117930638415543</v>
      </c>
      <c r="T32" s="190">
        <f t="shared" si="13"/>
        <v>0.13165968945541953</v>
      </c>
      <c r="U32" s="230">
        <f t="shared" si="13"/>
        <v>0.12495223271930127</v>
      </c>
      <c r="V32" s="230">
        <f t="shared" si="14"/>
        <v>0.12704086067864653</v>
      </c>
      <c r="W32" s="235">
        <f t="shared" si="14"/>
        <v>0.17491707029709297</v>
      </c>
    </row>
    <row r="33" spans="2:23">
      <c r="B33" s="218">
        <v>120</v>
      </c>
      <c r="C33" s="220" t="s">
        <v>16</v>
      </c>
      <c r="D33" s="224">
        <f t="shared" si="12"/>
        <v>0.35327964872665496</v>
      </c>
      <c r="E33" s="190">
        <f t="shared" si="12"/>
        <v>0.2809372259553371</v>
      </c>
      <c r="F33" s="190">
        <f t="shared" si="13"/>
        <v>0.25621087196910991</v>
      </c>
      <c r="G33" s="190">
        <f t="shared" si="13"/>
        <v>0.25621087196910991</v>
      </c>
      <c r="H33" s="190">
        <f t="shared" si="13"/>
        <v>0.25621087196910991</v>
      </c>
      <c r="I33" s="190">
        <f t="shared" si="13"/>
        <v>0.21843175952733637</v>
      </c>
      <c r="J33" s="190">
        <f t="shared" si="13"/>
        <v>0.20035501657085661</v>
      </c>
      <c r="K33" s="190">
        <f t="shared" si="13"/>
        <v>0.22546428428831339</v>
      </c>
      <c r="L33" s="190">
        <f t="shared" si="13"/>
        <v>0.22546428428831339</v>
      </c>
      <c r="M33" s="190">
        <f t="shared" si="13"/>
        <v>0.22546428428831339</v>
      </c>
      <c r="N33" s="190">
        <f t="shared" si="13"/>
        <v>0.21020046214924393</v>
      </c>
      <c r="O33" s="190">
        <f t="shared" si="13"/>
        <v>0.25482535116542793</v>
      </c>
      <c r="P33" s="190">
        <f t="shared" si="13"/>
        <v>0.29990911675397702</v>
      </c>
      <c r="Q33" s="190">
        <f t="shared" si="13"/>
        <v>0.29990911675397702</v>
      </c>
      <c r="R33" s="190">
        <f t="shared" si="13"/>
        <v>0.23888182986843698</v>
      </c>
      <c r="S33" s="190">
        <f t="shared" si="13"/>
        <v>0.21020046214924393</v>
      </c>
      <c r="T33" s="190">
        <f t="shared" si="13"/>
        <v>0.19732848572338341</v>
      </c>
      <c r="U33" s="230">
        <f t="shared" si="13"/>
        <v>0.16315520887952323</v>
      </c>
      <c r="V33" s="230">
        <f t="shared" si="14"/>
        <v>0.16153396146747756</v>
      </c>
      <c r="W33" s="235">
        <f t="shared" si="14"/>
        <v>0.25482535116707755</v>
      </c>
    </row>
    <row r="34" spans="2:23">
      <c r="B34" s="218">
        <v>130</v>
      </c>
      <c r="C34" s="220" t="s">
        <v>16</v>
      </c>
      <c r="D34" s="224">
        <f t="shared" si="12"/>
        <v>0.45517307578976596</v>
      </c>
      <c r="E34" s="190">
        <f t="shared" si="12"/>
        <v>0.37278792730949784</v>
      </c>
      <c r="F34" s="190">
        <f t="shared" si="13"/>
        <v>0.34296919639027945</v>
      </c>
      <c r="G34" s="190">
        <f t="shared" si="13"/>
        <v>0.34296919639027945</v>
      </c>
      <c r="H34" s="190">
        <f t="shared" si="13"/>
        <v>0.34296919639027945</v>
      </c>
      <c r="I34" s="190">
        <f t="shared" si="13"/>
        <v>0.29746206838572331</v>
      </c>
      <c r="J34" s="190">
        <f t="shared" si="13"/>
        <v>0.27460607164149115</v>
      </c>
      <c r="K34" s="190">
        <f t="shared" si="13"/>
        <v>0.30603070229472551</v>
      </c>
      <c r="L34" s="190">
        <f t="shared" si="13"/>
        <v>0.30603070229472551</v>
      </c>
      <c r="M34" s="190">
        <f t="shared" si="13"/>
        <v>0.30603070229472551</v>
      </c>
      <c r="N34" s="190">
        <f t="shared" si="13"/>
        <v>0.28796381656819747</v>
      </c>
      <c r="O34" s="190">
        <f t="shared" si="13"/>
        <v>0.34199159606095653</v>
      </c>
      <c r="P34" s="190">
        <f t="shared" si="13"/>
        <v>0.39480282142274326</v>
      </c>
      <c r="Q34" s="190">
        <f t="shared" si="13"/>
        <v>0.39480282142274326</v>
      </c>
      <c r="R34" s="190">
        <f t="shared" si="13"/>
        <v>0.32289614518010429</v>
      </c>
      <c r="S34" s="190">
        <f t="shared" si="13"/>
        <v>0.28796381656819747</v>
      </c>
      <c r="T34" s="190">
        <f t="shared" si="13"/>
        <v>0.27203392912320734</v>
      </c>
      <c r="U34" s="230">
        <f t="shared" si="13"/>
        <v>0.20390671093041984</v>
      </c>
      <c r="V34" s="230">
        <f t="shared" si="14"/>
        <v>0.19774254561049143</v>
      </c>
      <c r="W34" s="235">
        <f t="shared" si="14"/>
        <v>0.34199159606212154</v>
      </c>
    </row>
    <row r="35" spans="2:23">
      <c r="B35" s="218">
        <v>140</v>
      </c>
      <c r="C35" s="220" t="s">
        <v>16</v>
      </c>
      <c r="D35" s="224">
        <f t="shared" si="12"/>
        <v>0.55232665869111286</v>
      </c>
      <c r="E35" s="190">
        <f t="shared" si="12"/>
        <v>0.46481130498804585</v>
      </c>
      <c r="F35" s="190">
        <f t="shared" si="13"/>
        <v>0.4313850712544206</v>
      </c>
      <c r="G35" s="190">
        <f t="shared" si="13"/>
        <v>0.4313850712544206</v>
      </c>
      <c r="H35" s="190">
        <f t="shared" si="13"/>
        <v>0.4313850712544206</v>
      </c>
      <c r="I35" s="190">
        <f t="shared" si="13"/>
        <v>0.38021387920122091</v>
      </c>
      <c r="J35" s="190">
        <f t="shared" si="13"/>
        <v>0.35334999937467954</v>
      </c>
      <c r="K35" s="190">
        <f t="shared" si="13"/>
        <v>0.38995918494753584</v>
      </c>
      <c r="L35" s="190">
        <f t="shared" si="13"/>
        <v>0.38995918494753584</v>
      </c>
      <c r="M35" s="190">
        <f t="shared" si="13"/>
        <v>0.38995918494753584</v>
      </c>
      <c r="N35" s="190">
        <f t="shared" si="13"/>
        <v>0.36993116784418312</v>
      </c>
      <c r="O35" s="190">
        <f t="shared" si="13"/>
        <v>0.43093812327525144</v>
      </c>
      <c r="P35" s="190">
        <f t="shared" si="13"/>
        <v>0.48863523169653833</v>
      </c>
      <c r="Q35" s="190">
        <f t="shared" si="13"/>
        <v>0.48863523169653833</v>
      </c>
      <c r="R35" s="190">
        <f t="shared" si="13"/>
        <v>0.40960950496197029</v>
      </c>
      <c r="S35" s="190">
        <f t="shared" si="13"/>
        <v>0.36993116784418312</v>
      </c>
      <c r="T35" s="190">
        <f t="shared" si="13"/>
        <v>0.35154616422875723</v>
      </c>
      <c r="U35" s="230">
        <f t="shared" si="13"/>
        <v>0.24619405280411513</v>
      </c>
      <c r="V35" s="230">
        <f t="shared" si="14"/>
        <v>0.2349210633731694</v>
      </c>
      <c r="W35" s="235">
        <f t="shared" si="14"/>
        <v>0.43093812327578424</v>
      </c>
    </row>
    <row r="36" spans="2:23">
      <c r="B36" s="218">
        <v>150</v>
      </c>
      <c r="C36" s="220" t="s">
        <v>16</v>
      </c>
      <c r="D36" s="224">
        <f t="shared" si="12"/>
        <v>0.64019860103512982</v>
      </c>
      <c r="E36" s="190">
        <f t="shared" si="12"/>
        <v>0.55227971941626386</v>
      </c>
      <c r="F36" s="190">
        <f t="shared" si="13"/>
        <v>0.51693994285276634</v>
      </c>
      <c r="G36" s="190">
        <f t="shared" si="13"/>
        <v>0.51693994285276634</v>
      </c>
      <c r="H36" s="190">
        <f t="shared" si="13"/>
        <v>0.51693994285276634</v>
      </c>
      <c r="I36" s="190">
        <f t="shared" si="13"/>
        <v>0.46249064823248487</v>
      </c>
      <c r="J36" s="190">
        <f t="shared" si="13"/>
        <v>0.43270918832809141</v>
      </c>
      <c r="K36" s="190">
        <f t="shared" si="13"/>
        <v>0.47297802077781992</v>
      </c>
      <c r="L36" s="190">
        <f t="shared" si="13"/>
        <v>0.47297802077781992</v>
      </c>
      <c r="M36" s="190">
        <f t="shared" si="13"/>
        <v>0.47297802077781992</v>
      </c>
      <c r="N36" s="190">
        <f t="shared" si="13"/>
        <v>0.45191133461247129</v>
      </c>
      <c r="O36" s="190">
        <f t="shared" si="13"/>
        <v>0.51705133606343257</v>
      </c>
      <c r="P36" s="190">
        <f t="shared" si="13"/>
        <v>0.57665694319120542</v>
      </c>
      <c r="Q36" s="190">
        <f t="shared" si="13"/>
        <v>0.57665694319120542</v>
      </c>
      <c r="R36" s="190">
        <f t="shared" si="13"/>
        <v>0.49452624863681455</v>
      </c>
      <c r="S36" s="190">
        <f t="shared" si="13"/>
        <v>0.45191133461247129</v>
      </c>
      <c r="T36" s="190">
        <f t="shared" si="13"/>
        <v>0.43184894673645158</v>
      </c>
      <c r="U36" s="230">
        <f t="shared" si="13"/>
        <v>0.28914549064108891</v>
      </c>
      <c r="V36" s="230">
        <f t="shared" si="14"/>
        <v>0.27245015647617393</v>
      </c>
      <c r="W36" s="235">
        <f t="shared" si="14"/>
        <v>0.51705133606329989</v>
      </c>
    </row>
    <row r="37" spans="2:23">
      <c r="B37" s="218">
        <v>160</v>
      </c>
      <c r="C37" s="220" t="s">
        <v>16</v>
      </c>
      <c r="D37" s="224">
        <f t="shared" si="12"/>
        <v>0.71638454559170739</v>
      </c>
      <c r="E37" s="190">
        <f t="shared" si="12"/>
        <v>0.63198502820000457</v>
      </c>
      <c r="F37" s="190">
        <f t="shared" si="13"/>
        <v>0.59636046992555225</v>
      </c>
      <c r="G37" s="190">
        <f t="shared" si="13"/>
        <v>0.59636046992555225</v>
      </c>
      <c r="H37" s="190">
        <f t="shared" si="13"/>
        <v>0.59636046992555225</v>
      </c>
      <c r="I37" s="190">
        <f t="shared" si="13"/>
        <v>0.5409724017933869</v>
      </c>
      <c r="J37" s="190">
        <f t="shared" si="13"/>
        <v>0.50949007011224035</v>
      </c>
      <c r="K37" s="190">
        <f t="shared" si="13"/>
        <v>0.5517609517414841</v>
      </c>
      <c r="L37" s="190">
        <f t="shared" si="13"/>
        <v>0.5517609517414841</v>
      </c>
      <c r="M37" s="190">
        <f t="shared" si="13"/>
        <v>0.5517609517414841</v>
      </c>
      <c r="N37" s="190">
        <f t="shared" si="13"/>
        <v>0.53052802581465452</v>
      </c>
      <c r="O37" s="190">
        <f t="shared" si="13"/>
        <v>0.59698190088291214</v>
      </c>
      <c r="P37" s="190">
        <f t="shared" si="13"/>
        <v>0.65581518301120822</v>
      </c>
      <c r="Q37" s="190">
        <f t="shared" si="13"/>
        <v>0.65581518301120822</v>
      </c>
      <c r="R37" s="190">
        <f t="shared" si="13"/>
        <v>0.57425506017275363</v>
      </c>
      <c r="S37" s="190">
        <f t="shared" si="13"/>
        <v>0.53052802581465452</v>
      </c>
      <c r="T37" s="190">
        <f t="shared" si="13"/>
        <v>0.50961255812800754</v>
      </c>
      <c r="U37" s="230">
        <f t="shared" ref="U37" si="15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0.33204039282219822</v>
      </c>
      <c r="V37" s="230">
        <f t="shared" si="14"/>
        <v>0.30983002625317579</v>
      </c>
      <c r="W37" s="235">
        <f t="shared" si="14"/>
        <v>0.59698190088217151</v>
      </c>
    </row>
    <row r="38" spans="2:23">
      <c r="B38" s="218">
        <v>170</v>
      </c>
      <c r="C38" s="220" t="s">
        <v>16</v>
      </c>
      <c r="D38" s="224">
        <f t="shared" si="12"/>
        <v>0.78020677008268513</v>
      </c>
      <c r="E38" s="190">
        <f t="shared" si="12"/>
        <v>0.70216908439437331</v>
      </c>
      <c r="F38" s="190">
        <f t="shared" si="12"/>
        <v>0.66764169776195914</v>
      </c>
      <c r="G38" s="190">
        <f t="shared" si="12"/>
        <v>0.66764169776195914</v>
      </c>
      <c r="H38" s="190">
        <f t="shared" si="12"/>
        <v>0.66764169776195914</v>
      </c>
      <c r="I38" s="190">
        <f t="shared" si="12"/>
        <v>0.61335445959376167</v>
      </c>
      <c r="J38" s="190">
        <f t="shared" si="12"/>
        <v>0.58135441333900917</v>
      </c>
      <c r="K38" s="190">
        <f t="shared" si="12"/>
        <v>0.62404712197319967</v>
      </c>
      <c r="L38" s="190">
        <f t="shared" si="12"/>
        <v>0.62404712197319967</v>
      </c>
      <c r="M38" s="190">
        <f t="shared" si="12"/>
        <v>0.62404712197319967</v>
      </c>
      <c r="N38" s="190">
        <f t="shared" si="12"/>
        <v>0.60338711350338403</v>
      </c>
      <c r="O38" s="190">
        <f t="shared" si="12"/>
        <v>0.66867674724271797</v>
      </c>
      <c r="P38" s="190">
        <f t="shared" si="12"/>
        <v>0.72460212537338231</v>
      </c>
      <c r="Q38" s="190">
        <f t="shared" si="12"/>
        <v>0.72460212537338231</v>
      </c>
      <c r="R38" s="190">
        <f t="shared" si="12"/>
        <v>0.6465952944410891</v>
      </c>
      <c r="S38" s="190">
        <f t="shared" si="12"/>
        <v>0.60338711350338403</v>
      </c>
      <c r="T38" s="190">
        <f t="shared" ref="T38:AK53" si="16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0.58238969000527974</v>
      </c>
      <c r="U38" s="230">
        <f t="shared" si="16"/>
        <v>0.37430315387803093</v>
      </c>
      <c r="V38" s="230">
        <f t="shared" si="16"/>
        <v>0.34666747293357691</v>
      </c>
      <c r="W38" s="235">
        <f t="shared" si="16"/>
        <v>0.66867674724148463</v>
      </c>
    </row>
    <row r="39" spans="2:23">
      <c r="B39" s="218">
        <v>180</v>
      </c>
      <c r="C39" s="220" t="s">
        <v>16</v>
      </c>
      <c r="D39" s="224">
        <f t="shared" si="12"/>
        <v>0.83218056552159947</v>
      </c>
      <c r="E39" s="190">
        <f t="shared" si="12"/>
        <v>0.76225079195688417</v>
      </c>
      <c r="F39" s="190">
        <f t="shared" si="12"/>
        <v>0.72986734094173322</v>
      </c>
      <c r="G39" s="190">
        <f t="shared" si="12"/>
        <v>0.72986734094173322</v>
      </c>
      <c r="H39" s="190">
        <f t="shared" si="12"/>
        <v>0.72986734094173322</v>
      </c>
      <c r="I39" s="190">
        <f t="shared" si="12"/>
        <v>0.67828661110417321</v>
      </c>
      <c r="J39" s="190">
        <f t="shared" si="12"/>
        <v>0.64680826174781036</v>
      </c>
      <c r="K39" s="190">
        <f t="shared" si="12"/>
        <v>0.68855935299698157</v>
      </c>
      <c r="L39" s="190">
        <f t="shared" si="12"/>
        <v>0.68855935299698157</v>
      </c>
      <c r="M39" s="190">
        <f t="shared" si="12"/>
        <v>0.68855935299698157</v>
      </c>
      <c r="N39" s="190">
        <f t="shared" si="12"/>
        <v>0.66903899108927156</v>
      </c>
      <c r="O39" s="190">
        <f t="shared" si="12"/>
        <v>0.7311983670306057</v>
      </c>
      <c r="P39" s="190">
        <f t="shared" si="12"/>
        <v>0.78271311753252371</v>
      </c>
      <c r="Q39" s="190">
        <f t="shared" si="12"/>
        <v>0.78271311753252371</v>
      </c>
      <c r="R39" s="190">
        <f t="shared" si="12"/>
        <v>0.71041005104756283</v>
      </c>
      <c r="S39" s="190">
        <f t="shared" si="12"/>
        <v>0.66903899108927156</v>
      </c>
      <c r="T39" s="190">
        <f t="shared" si="16"/>
        <v>0.64861384498088692</v>
      </c>
      <c r="U39" s="230">
        <f t="shared" si="16"/>
        <v>0.41548887135327489</v>
      </c>
      <c r="V39" s="230">
        <f t="shared" si="16"/>
        <v>0.38266087398391846</v>
      </c>
      <c r="W39" s="235">
        <f t="shared" si="16"/>
        <v>0.73119836702902075</v>
      </c>
    </row>
    <row r="40" spans="2:23">
      <c r="B40" s="218">
        <v>190</v>
      </c>
      <c r="C40" s="220" t="s">
        <v>16</v>
      </c>
      <c r="D40" s="224">
        <f t="shared" si="12"/>
        <v>0.87352091564829948</v>
      </c>
      <c r="E40" s="190">
        <f t="shared" si="12"/>
        <v>0.81249161526960223</v>
      </c>
      <c r="F40" s="190">
        <f t="shared" si="12"/>
        <v>0.78294870261389038</v>
      </c>
      <c r="G40" s="190">
        <f t="shared" si="12"/>
        <v>0.78294870261389038</v>
      </c>
      <c r="H40" s="190">
        <f t="shared" si="12"/>
        <v>0.78294870261389038</v>
      </c>
      <c r="I40" s="190">
        <f t="shared" si="12"/>
        <v>0.73520867033256865</v>
      </c>
      <c r="J40" s="190">
        <f t="shared" si="12"/>
        <v>0.7050873600989862</v>
      </c>
      <c r="K40" s="190">
        <f t="shared" si="12"/>
        <v>0.74482174897773135</v>
      </c>
      <c r="L40" s="190">
        <f t="shared" si="12"/>
        <v>0.74482174897773135</v>
      </c>
      <c r="M40" s="190">
        <f t="shared" si="12"/>
        <v>0.74482174897773135</v>
      </c>
      <c r="N40" s="190">
        <f t="shared" si="12"/>
        <v>0.72682973496862124</v>
      </c>
      <c r="O40" s="190">
        <f t="shared" si="12"/>
        <v>0.78445774670188584</v>
      </c>
      <c r="P40" s="190">
        <f t="shared" si="12"/>
        <v>0.8306657280559433</v>
      </c>
      <c r="Q40" s="190">
        <f t="shared" si="12"/>
        <v>0.8306657280559433</v>
      </c>
      <c r="R40" s="190">
        <f t="shared" si="12"/>
        <v>0.7654013810647371</v>
      </c>
      <c r="S40" s="190">
        <f t="shared" si="12"/>
        <v>0.72682973496862124</v>
      </c>
      <c r="T40" s="190">
        <f t="shared" si="16"/>
        <v>0.70748372949735305</v>
      </c>
      <c r="U40" s="230">
        <f t="shared" si="16"/>
        <v>0.45526577476458718</v>
      </c>
      <c r="V40" s="230">
        <f t="shared" si="16"/>
        <v>0.41758532545636556</v>
      </c>
      <c r="W40" s="235">
        <f t="shared" si="16"/>
        <v>0.78445774670009027</v>
      </c>
    </row>
    <row r="41" spans="2:23">
      <c r="B41" s="218">
        <v>200</v>
      </c>
      <c r="C41" s="220" t="s">
        <v>16</v>
      </c>
      <c r="D41" s="224">
        <f t="shared" si="12"/>
        <v>0.90575948112661342</v>
      </c>
      <c r="E41" s="190">
        <f t="shared" si="12"/>
        <v>0.85368324738011991</v>
      </c>
      <c r="F41" s="190">
        <f t="shared" si="12"/>
        <v>0.82736029022502122</v>
      </c>
      <c r="G41" s="190">
        <f t="shared" si="12"/>
        <v>0.82736029022502122</v>
      </c>
      <c r="H41" s="190">
        <f t="shared" si="12"/>
        <v>0.82736029022502122</v>
      </c>
      <c r="I41" s="190">
        <f t="shared" si="12"/>
        <v>0.78415221048723438</v>
      </c>
      <c r="J41" s="190">
        <f t="shared" si="12"/>
        <v>0.75599979457444277</v>
      </c>
      <c r="K41" s="190">
        <f t="shared" si="12"/>
        <v>0.79294843356864442</v>
      </c>
      <c r="L41" s="190">
        <f t="shared" si="12"/>
        <v>0.79294843356864442</v>
      </c>
      <c r="M41" s="190">
        <f t="shared" si="12"/>
        <v>0.79294843356864442</v>
      </c>
      <c r="N41" s="190">
        <f t="shared" si="12"/>
        <v>0.77671145198138458</v>
      </c>
      <c r="O41" s="190">
        <f t="shared" si="12"/>
        <v>0.82894262801216956</v>
      </c>
      <c r="P41" s="190">
        <f t="shared" si="12"/>
        <v>0.86946255892794799</v>
      </c>
      <c r="Q41" s="190">
        <f t="shared" si="12"/>
        <v>0.86946255892794799</v>
      </c>
      <c r="R41" s="190">
        <f t="shared" si="12"/>
        <v>0.81186630037909335</v>
      </c>
      <c r="S41" s="190">
        <f t="shared" si="12"/>
        <v>0.77671145198138458</v>
      </c>
      <c r="T41" s="190">
        <f t="shared" si="16"/>
        <v>0.75879924828955514</v>
      </c>
      <c r="U41" s="230">
        <f t="shared" si="16"/>
        <v>0.49339723376933736</v>
      </c>
      <c r="V41" s="230">
        <f t="shared" si="16"/>
        <v>0.4512790475487839</v>
      </c>
      <c r="W41" s="235">
        <f t="shared" si="16"/>
        <v>0.8289426280102884</v>
      </c>
    </row>
    <row r="42" spans="2:23">
      <c r="B42" s="218">
        <v>210</v>
      </c>
      <c r="C42" s="220" t="s">
        <v>16</v>
      </c>
      <c r="D42" s="224">
        <f t="shared" si="12"/>
        <v>0.93048203853919043</v>
      </c>
      <c r="E42" s="190">
        <f t="shared" si="12"/>
        <v>0.88689621433834509</v>
      </c>
      <c r="F42" s="190">
        <f t="shared" si="12"/>
        <v>0.86391260889979227</v>
      </c>
      <c r="G42" s="190">
        <f t="shared" si="12"/>
        <v>0.86391260889979227</v>
      </c>
      <c r="H42" s="190">
        <f t="shared" si="12"/>
        <v>0.86391260889979227</v>
      </c>
      <c r="I42" s="190">
        <f t="shared" si="12"/>
        <v>0.82555094041472865</v>
      </c>
      <c r="J42" s="190">
        <f t="shared" si="12"/>
        <v>0.79976524016975237</v>
      </c>
      <c r="K42" s="190">
        <f t="shared" si="12"/>
        <v>0.83344594107797021</v>
      </c>
      <c r="L42" s="190">
        <f t="shared" si="12"/>
        <v>0.83344594107797021</v>
      </c>
      <c r="M42" s="190">
        <f t="shared" si="12"/>
        <v>0.83344594107797021</v>
      </c>
      <c r="N42" s="190">
        <f t="shared" si="12"/>
        <v>0.81905599106746596</v>
      </c>
      <c r="O42" s="190">
        <f t="shared" si="12"/>
        <v>0.86548369977672079</v>
      </c>
      <c r="P42" s="190">
        <f t="shared" si="12"/>
        <v>0.90033131765094665</v>
      </c>
      <c r="Q42" s="190">
        <f t="shared" si="12"/>
        <v>0.90033131765094665</v>
      </c>
      <c r="R42" s="190">
        <f t="shared" si="12"/>
        <v>0.85047765918271734</v>
      </c>
      <c r="S42" s="190">
        <f t="shared" si="12"/>
        <v>0.81905599106746596</v>
      </c>
      <c r="T42" s="190">
        <f t="shared" si="16"/>
        <v>0.80279221035945048</v>
      </c>
      <c r="U42" s="230">
        <f t="shared" si="16"/>
        <v>0.52972487394952406</v>
      </c>
      <c r="V42" s="230">
        <f t="shared" si="16"/>
        <v>0.48363147117308253</v>
      </c>
      <c r="W42" s="235">
        <f t="shared" si="16"/>
        <v>0.86548369977485518</v>
      </c>
    </row>
    <row r="43" spans="2:23">
      <c r="B43" s="218">
        <v>220</v>
      </c>
      <c r="C43" s="220" t="s">
        <v>16</v>
      </c>
      <c r="D43" s="224">
        <f t="shared" si="12"/>
        <v>0.94917108318172949</v>
      </c>
      <c r="E43" s="190">
        <f t="shared" si="12"/>
        <v>0.91329618571120164</v>
      </c>
      <c r="F43" s="190">
        <f t="shared" si="12"/>
        <v>0.89357744880777701</v>
      </c>
      <c r="G43" s="190">
        <f t="shared" si="12"/>
        <v>0.89357744880777701</v>
      </c>
      <c r="H43" s="190">
        <f t="shared" si="12"/>
        <v>0.89357744880777701</v>
      </c>
      <c r="I43" s="190">
        <f t="shared" si="12"/>
        <v>0.86008067224888451</v>
      </c>
      <c r="J43" s="190">
        <f t="shared" si="12"/>
        <v>0.83687241190367545</v>
      </c>
      <c r="K43" s="190">
        <f t="shared" si="12"/>
        <v>0.86704935377324077</v>
      </c>
      <c r="L43" s="190">
        <f t="shared" si="12"/>
        <v>0.86704935377324077</v>
      </c>
      <c r="M43" s="190">
        <f t="shared" si="12"/>
        <v>0.86704935377324077</v>
      </c>
      <c r="N43" s="190">
        <f t="shared" si="12"/>
        <v>0.85449473864308723</v>
      </c>
      <c r="O43" s="190">
        <f t="shared" si="12"/>
        <v>0.89507482757373724</v>
      </c>
      <c r="P43" s="190">
        <f t="shared" si="12"/>
        <v>0.92454343682831852</v>
      </c>
      <c r="Q43" s="190">
        <f t="shared" si="12"/>
        <v>0.92454343682831852</v>
      </c>
      <c r="R43" s="190">
        <f t="shared" si="12"/>
        <v>0.88210936758128</v>
      </c>
      <c r="S43" s="190">
        <f t="shared" si="12"/>
        <v>0.85449473864308723</v>
      </c>
      <c r="T43" s="190">
        <f t="shared" si="16"/>
        <v>0.83997564481761866</v>
      </c>
      <c r="U43" s="230">
        <f t="shared" si="16"/>
        <v>0.56415350200021086</v>
      </c>
      <c r="V43" s="230">
        <f t="shared" si="16"/>
        <v>0.5145730821031026</v>
      </c>
      <c r="W43" s="235">
        <f t="shared" si="16"/>
        <v>0.895074827571961</v>
      </c>
    </row>
    <row r="44" spans="2:23">
      <c r="B44" s="218">
        <v>230</v>
      </c>
      <c r="C44" s="220" t="s">
        <v>16</v>
      </c>
      <c r="D44" s="224">
        <f t="shared" si="12"/>
        <v>0.96312589815771754</v>
      </c>
      <c r="E44" s="190">
        <f t="shared" si="12"/>
        <v>0.93402446806223971</v>
      </c>
      <c r="F44" s="190">
        <f t="shared" si="12"/>
        <v>0.91736349048812427</v>
      </c>
      <c r="G44" s="190">
        <f t="shared" si="12"/>
        <v>0.91736349048812427</v>
      </c>
      <c r="H44" s="190">
        <f t="shared" si="12"/>
        <v>0.91736349048812427</v>
      </c>
      <c r="I44" s="190">
        <f t="shared" si="12"/>
        <v>0.88853626760327598</v>
      </c>
      <c r="J44" s="190">
        <f t="shared" si="12"/>
        <v>0.86796370642351417</v>
      </c>
      <c r="K44" s="190">
        <f t="shared" si="12"/>
        <v>0.89459825549687921</v>
      </c>
      <c r="L44" s="190">
        <f t="shared" si="12"/>
        <v>0.89459825549687921</v>
      </c>
      <c r="M44" s="190">
        <f t="shared" si="12"/>
        <v>0.89459825549687921</v>
      </c>
      <c r="N44" s="190">
        <f t="shared" si="12"/>
        <v>0.88379358754037285</v>
      </c>
      <c r="O44" s="190">
        <f t="shared" si="12"/>
        <v>0.91874560186157461</v>
      </c>
      <c r="P44" s="190">
        <f t="shared" si="12"/>
        <v>0.94330224530687445</v>
      </c>
      <c r="Q44" s="190">
        <f t="shared" si="12"/>
        <v>0.94330224530687445</v>
      </c>
      <c r="R44" s="190">
        <f t="shared" si="12"/>
        <v>0.90770739092829322</v>
      </c>
      <c r="S44" s="190">
        <f t="shared" si="12"/>
        <v>0.88379358754037285</v>
      </c>
      <c r="T44" s="190">
        <f t="shared" si="16"/>
        <v>0.87102178315838119</v>
      </c>
      <c r="U44" s="230">
        <f t="shared" si="16"/>
        <v>0.59663807513266098</v>
      </c>
      <c r="V44" s="230">
        <f t="shared" si="16"/>
        <v>0.54406691848019995</v>
      </c>
      <c r="W44" s="235">
        <f t="shared" si="16"/>
        <v>0.91874560185993726</v>
      </c>
    </row>
    <row r="45" spans="2:23">
      <c r="B45" s="218">
        <v>240</v>
      </c>
      <c r="C45" s="220" t="s">
        <v>16</v>
      </c>
      <c r="D45" s="224">
        <f t="shared" si="12"/>
        <v>0.97343494613444159</v>
      </c>
      <c r="E45" s="190">
        <f t="shared" si="12"/>
        <v>0.95012723505293362</v>
      </c>
      <c r="F45" s="190">
        <f t="shared" si="12"/>
        <v>0.9362373643462174</v>
      </c>
      <c r="G45" s="190">
        <f t="shared" si="12"/>
        <v>0.9362373643462174</v>
      </c>
      <c r="H45" s="190">
        <f t="shared" si="12"/>
        <v>0.9362373643462174</v>
      </c>
      <c r="I45" s="190">
        <f t="shared" si="12"/>
        <v>0.91174264319118514</v>
      </c>
      <c r="J45" s="190">
        <f t="shared" si="12"/>
        <v>0.89374874557308015</v>
      </c>
      <c r="K45" s="190">
        <f t="shared" si="12"/>
        <v>0.91694884874619509</v>
      </c>
      <c r="L45" s="190">
        <f t="shared" si="12"/>
        <v>0.91694884874619509</v>
      </c>
      <c r="M45" s="190">
        <f t="shared" si="12"/>
        <v>0.91694884874619509</v>
      </c>
      <c r="N45" s="190">
        <f t="shared" si="12"/>
        <v>0.90776094375877592</v>
      </c>
      <c r="O45" s="190">
        <f t="shared" si="12"/>
        <v>0.93748035868946189</v>
      </c>
      <c r="P45" s="190">
        <f t="shared" si="12"/>
        <v>0.95768192158717491</v>
      </c>
      <c r="Q45" s="190">
        <f t="shared" si="12"/>
        <v>0.95768192158717491</v>
      </c>
      <c r="R45" s="190">
        <f t="shared" si="12"/>
        <v>0.92820386791393528</v>
      </c>
      <c r="S45" s="190">
        <f t="shared" si="12"/>
        <v>0.90776094375877592</v>
      </c>
      <c r="T45" s="190">
        <f t="shared" si="16"/>
        <v>0.8966709048334881</v>
      </c>
      <c r="U45" s="230">
        <f t="shared" si="16"/>
        <v>0.62717268748046862</v>
      </c>
      <c r="V45" s="230">
        <f t="shared" si="16"/>
        <v>0.57210154322693862</v>
      </c>
      <c r="W45" s="235">
        <f t="shared" si="16"/>
        <v>0.93748035868799129</v>
      </c>
    </row>
    <row r="46" spans="2:23">
      <c r="B46" s="218">
        <v>250</v>
      </c>
      <c r="C46" s="220" t="s">
        <v>16</v>
      </c>
      <c r="D46" s="224">
        <f t="shared" si="12"/>
        <v>0.98098008549458626</v>
      </c>
      <c r="E46" s="190">
        <f t="shared" si="12"/>
        <v>0.96252115987030507</v>
      </c>
      <c r="F46" s="190">
        <f t="shared" si="12"/>
        <v>0.95107762445104171</v>
      </c>
      <c r="G46" s="190">
        <f t="shared" si="12"/>
        <v>0.95107762445104171</v>
      </c>
      <c r="H46" s="190">
        <f t="shared" si="12"/>
        <v>0.95107762445104171</v>
      </c>
      <c r="I46" s="190">
        <f t="shared" si="12"/>
        <v>0.93049678429213667</v>
      </c>
      <c r="J46" s="190">
        <f t="shared" si="12"/>
        <v>0.91494284479758559</v>
      </c>
      <c r="K46" s="190">
        <f t="shared" si="12"/>
        <v>0.93491778664575409</v>
      </c>
      <c r="L46" s="190">
        <f t="shared" si="12"/>
        <v>0.93491778664575409</v>
      </c>
      <c r="M46" s="190">
        <f t="shared" si="12"/>
        <v>0.93491778664575409</v>
      </c>
      <c r="N46" s="190">
        <f t="shared" si="12"/>
        <v>0.92718682018403098</v>
      </c>
      <c r="O46" s="190">
        <f t="shared" si="12"/>
        <v>0.95217170672222695</v>
      </c>
      <c r="P46" s="190">
        <f t="shared" si="12"/>
        <v>0.96860285218087561</v>
      </c>
      <c r="Q46" s="190">
        <f t="shared" si="12"/>
        <v>0.96860285218087561</v>
      </c>
      <c r="R46" s="190">
        <f t="shared" si="12"/>
        <v>0.94446441512582102</v>
      </c>
      <c r="S46" s="190">
        <f t="shared" si="12"/>
        <v>0.92718682018403098</v>
      </c>
      <c r="T46" s="190">
        <f t="shared" si="16"/>
        <v>0.91766663902959578</v>
      </c>
      <c r="U46" s="230">
        <f t="shared" si="16"/>
        <v>0.65578141754047103</v>
      </c>
      <c r="V46" s="230">
        <f t="shared" si="16"/>
        <v>0.59868528984640368</v>
      </c>
      <c r="W46" s="235">
        <f t="shared" si="16"/>
        <v>0.95217170672093432</v>
      </c>
    </row>
    <row r="47" spans="2:23">
      <c r="B47" s="218">
        <v>260</v>
      </c>
      <c r="C47" s="220" t="s">
        <v>16</v>
      </c>
      <c r="D47" s="224">
        <f t="shared" si="12"/>
        <v>0.98645742129968195</v>
      </c>
      <c r="E47" s="190">
        <f t="shared" si="12"/>
        <v>0.97198323432545075</v>
      </c>
      <c r="F47" s="190">
        <f t="shared" si="12"/>
        <v>0.96265352032230056</v>
      </c>
      <c r="G47" s="190">
        <f t="shared" si="12"/>
        <v>0.96265352032230056</v>
      </c>
      <c r="H47" s="190">
        <f t="shared" si="12"/>
        <v>0.96265352032230056</v>
      </c>
      <c r="I47" s="190">
        <f t="shared" si="12"/>
        <v>0.94553259677223911</v>
      </c>
      <c r="J47" s="190">
        <f t="shared" si="12"/>
        <v>0.93222762225407696</v>
      </c>
      <c r="K47" s="190">
        <f t="shared" si="12"/>
        <v>0.94924936518558856</v>
      </c>
      <c r="L47" s="190">
        <f t="shared" si="12"/>
        <v>0.94924936518558856</v>
      </c>
      <c r="M47" s="190">
        <f t="shared" si="12"/>
        <v>0.94924936518558856</v>
      </c>
      <c r="N47" s="190">
        <f t="shared" si="12"/>
        <v>0.9428049678310475</v>
      </c>
      <c r="O47" s="190">
        <f t="shared" si="12"/>
        <v>0.9635992095644671</v>
      </c>
      <c r="P47" s="190">
        <f t="shared" si="12"/>
        <v>0.97682972759368525</v>
      </c>
      <c r="Q47" s="190">
        <f t="shared" si="12"/>
        <v>0.97682972759368525</v>
      </c>
      <c r="R47" s="190">
        <f t="shared" si="12"/>
        <v>0.95726031425059099</v>
      </c>
      <c r="S47" s="190">
        <f t="shared" si="12"/>
        <v>0.9428049678310475</v>
      </c>
      <c r="T47" s="190">
        <f t="shared" si="16"/>
        <v>0.93471495923616232</v>
      </c>
      <c r="U47" s="230">
        <f t="shared" si="16"/>
        <v>0.68251081830777682</v>
      </c>
      <c r="V47" s="230">
        <f t="shared" si="16"/>
        <v>0.62384158514773602</v>
      </c>
      <c r="W47" s="235">
        <f t="shared" si="16"/>
        <v>0.96359920956335143</v>
      </c>
    </row>
    <row r="48" spans="2:23">
      <c r="B48" s="218">
        <v>270</v>
      </c>
      <c r="C48" s="220" t="s">
        <v>16</v>
      </c>
      <c r="D48" s="224">
        <f t="shared" si="12"/>
        <v>0.99040514626685217</v>
      </c>
      <c r="E48" s="190">
        <f t="shared" si="12"/>
        <v>0.97915546460270431</v>
      </c>
      <c r="F48" s="190">
        <f t="shared" si="12"/>
        <v>0.97161983012254938</v>
      </c>
      <c r="G48" s="190">
        <f t="shared" si="12"/>
        <v>0.97161983012254938</v>
      </c>
      <c r="H48" s="190">
        <f t="shared" si="12"/>
        <v>0.97161983012254938</v>
      </c>
      <c r="I48" s="190">
        <f t="shared" si="12"/>
        <v>0.95750303912775825</v>
      </c>
      <c r="J48" s="190">
        <f t="shared" si="12"/>
        <v>0.94622738464680867</v>
      </c>
      <c r="K48" s="190">
        <f t="shared" si="12"/>
        <v>0.9605999466442654</v>
      </c>
      <c r="L48" s="190">
        <f t="shared" si="12"/>
        <v>0.9605999466442654</v>
      </c>
      <c r="M48" s="190">
        <f t="shared" si="12"/>
        <v>0.9605999466442654</v>
      </c>
      <c r="N48" s="190">
        <f t="shared" si="12"/>
        <v>0.95527265181142607</v>
      </c>
      <c r="O48" s="190">
        <f t="shared" si="12"/>
        <v>0.97242466200262745</v>
      </c>
      <c r="P48" s="190">
        <f t="shared" si="12"/>
        <v>0.98298286321303652</v>
      </c>
      <c r="Q48" s="190">
        <f t="shared" si="12"/>
        <v>0.98298286321303652</v>
      </c>
      <c r="R48" s="190">
        <f t="shared" si="12"/>
        <v>0.96725816803781184</v>
      </c>
      <c r="S48" s="190">
        <f t="shared" si="12"/>
        <v>0.95527265181142607</v>
      </c>
      <c r="T48" s="190">
        <f t="shared" si="16"/>
        <v>0.94845990504078126</v>
      </c>
      <c r="U48" s="230">
        <f t="shared" si="16"/>
        <v>0.70742382780691448</v>
      </c>
      <c r="V48" s="230">
        <f t="shared" si="16"/>
        <v>0.64760517082536573</v>
      </c>
      <c r="W48" s="235">
        <f t="shared" si="16"/>
        <v>0.97242466200167943</v>
      </c>
    </row>
    <row r="49" spans="2:23">
      <c r="B49" s="218">
        <v>280</v>
      </c>
      <c r="C49" s="220" t="s">
        <v>16</v>
      </c>
      <c r="D49" s="224">
        <f t="shared" si="12"/>
        <v>0.99323236423301353</v>
      </c>
      <c r="E49" s="190">
        <f t="shared" si="12"/>
        <v>0.98455765967151043</v>
      </c>
      <c r="F49" s="190">
        <f t="shared" si="12"/>
        <v>0.97852176964949966</v>
      </c>
      <c r="G49" s="190">
        <f t="shared" si="12"/>
        <v>0.97852176964949966</v>
      </c>
      <c r="H49" s="190">
        <f t="shared" si="12"/>
        <v>0.97852176964949966</v>
      </c>
      <c r="I49" s="190">
        <f t="shared" si="12"/>
        <v>0.96697410321220578</v>
      </c>
      <c r="J49" s="190">
        <f t="shared" si="12"/>
        <v>0.95749758139120422</v>
      </c>
      <c r="K49" s="190">
        <f t="shared" si="12"/>
        <v>0.96953393751124695</v>
      </c>
      <c r="L49" s="190">
        <f t="shared" si="12"/>
        <v>0.96953393751124695</v>
      </c>
      <c r="M49" s="190">
        <f t="shared" si="12"/>
        <v>0.96953393751124695</v>
      </c>
      <c r="N49" s="190">
        <f t="shared" si="12"/>
        <v>0.96516286581309396</v>
      </c>
      <c r="O49" s="190">
        <f t="shared" si="12"/>
        <v>0.97919758682351499</v>
      </c>
      <c r="P49" s="190">
        <f t="shared" si="12"/>
        <v>0.98755587680199808</v>
      </c>
      <c r="Q49" s="190">
        <f t="shared" si="12"/>
        <v>0.98755587680199808</v>
      </c>
      <c r="R49" s="190">
        <f t="shared" si="12"/>
        <v>0.97502063125041782</v>
      </c>
      <c r="S49" s="190">
        <f t="shared" si="12"/>
        <v>0.96516286581309396</v>
      </c>
      <c r="T49" s="190">
        <f t="shared" si="16"/>
        <v>0.95947203239065904</v>
      </c>
      <c r="U49" s="230">
        <f t="shared" si="16"/>
        <v>0.73059487986309568</v>
      </c>
      <c r="V49" s="230">
        <f t="shared" si="16"/>
        <v>0.67001906565963842</v>
      </c>
      <c r="W49" s="235">
        <f t="shared" si="16"/>
        <v>0.97919758682272018</v>
      </c>
    </row>
    <row r="50" spans="2:23">
      <c r="B50" s="218">
        <v>290</v>
      </c>
      <c r="C50" s="220" t="s">
        <v>16</v>
      </c>
      <c r="D50" s="224">
        <f t="shared" si="12"/>
        <v>0.99524568824224324</v>
      </c>
      <c r="E50" s="190">
        <f t="shared" si="12"/>
        <v>0.98860379640226215</v>
      </c>
      <c r="F50" s="190">
        <f t="shared" si="12"/>
        <v>0.98380534362816119</v>
      </c>
      <c r="G50" s="190">
        <f t="shared" si="12"/>
        <v>0.98380534362816119</v>
      </c>
      <c r="H50" s="190">
        <f t="shared" si="12"/>
        <v>0.98380534362816119</v>
      </c>
      <c r="I50" s="190">
        <f t="shared" si="12"/>
        <v>0.97442644112089494</v>
      </c>
      <c r="J50" s="190">
        <f t="shared" si="12"/>
        <v>0.96652143728511797</v>
      </c>
      <c r="K50" s="190">
        <f t="shared" si="12"/>
        <v>0.97652715813269564</v>
      </c>
      <c r="L50" s="190">
        <f t="shared" si="12"/>
        <v>0.97652715813269564</v>
      </c>
      <c r="M50" s="190">
        <f t="shared" si="12"/>
        <v>0.97652715813269564</v>
      </c>
      <c r="N50" s="190">
        <f t="shared" si="12"/>
        <v>0.97296466041464558</v>
      </c>
      <c r="O50" s="190">
        <f t="shared" si="12"/>
        <v>0.98436620941796293</v>
      </c>
      <c r="P50" s="190">
        <f t="shared" si="12"/>
        <v>0.99093543141202756</v>
      </c>
      <c r="Q50" s="190">
        <f t="shared" si="12"/>
        <v>0.99093543141202756</v>
      </c>
      <c r="R50" s="190">
        <f t="shared" si="12"/>
        <v>0.981013777872905</v>
      </c>
      <c r="S50" s="190">
        <f t="shared" si="12"/>
        <v>0.97296466041464558</v>
      </c>
      <c r="T50" s="190">
        <f t="shared" si="16"/>
        <v>0.96824551251375945</v>
      </c>
      <c r="U50" s="230">
        <f t="shared" si="16"/>
        <v>0.75210600436162123</v>
      </c>
      <c r="V50" s="230">
        <f t="shared" si="16"/>
        <v>0.69113213875498414</v>
      </c>
      <c r="W50" s="235">
        <f t="shared" si="16"/>
        <v>0.98436620941730435</v>
      </c>
    </row>
    <row r="51" spans="2:23">
      <c r="B51" s="218">
        <v>300</v>
      </c>
      <c r="C51" s="220" t="s">
        <v>16</v>
      </c>
      <c r="D51" s="224">
        <f t="shared" si="12"/>
        <v>0.99667219537363771</v>
      </c>
      <c r="E51" s="190">
        <f t="shared" si="12"/>
        <v>0.99161908246854835</v>
      </c>
      <c r="F51" s="190">
        <f t="shared" si="12"/>
        <v>0.98783012695070582</v>
      </c>
      <c r="G51" s="190">
        <f t="shared" si="12"/>
        <v>0.98783012695070582</v>
      </c>
      <c r="H51" s="190">
        <f t="shared" si="12"/>
        <v>0.98783012695070582</v>
      </c>
      <c r="I51" s="190">
        <f t="shared" si="12"/>
        <v>0.98026157031850236</v>
      </c>
      <c r="J51" s="190">
        <f t="shared" si="12"/>
        <v>0.97371188738943493</v>
      </c>
      <c r="K51" s="190">
        <f t="shared" si="12"/>
        <v>0.98197433871586792</v>
      </c>
      <c r="L51" s="190">
        <f t="shared" si="12"/>
        <v>0.98197433871586792</v>
      </c>
      <c r="M51" s="190">
        <f t="shared" si="12"/>
        <v>0.98197433871586792</v>
      </c>
      <c r="N51" s="190">
        <f t="shared" si="12"/>
        <v>0.97908836783441178</v>
      </c>
      <c r="O51" s="190">
        <f t="shared" si="12"/>
        <v>0.98829081103929506</v>
      </c>
      <c r="P51" s="190">
        <f t="shared" si="12"/>
        <v>0.99342045478881535</v>
      </c>
      <c r="Q51" s="190">
        <f t="shared" si="12"/>
        <v>0.99342045478881535</v>
      </c>
      <c r="R51" s="190">
        <f t="shared" si="12"/>
        <v>0.98561778159258928</v>
      </c>
      <c r="S51" s="190">
        <f t="shared" si="12"/>
        <v>0.97908836783441178</v>
      </c>
      <c r="T51" s="190">
        <f t="shared" si="16"/>
        <v>0.9752006577733151</v>
      </c>
      <c r="U51" s="230">
        <f t="shared" si="16"/>
        <v>0.77204377023905169</v>
      </c>
      <c r="V51" s="230">
        <f t="shared" si="16"/>
        <v>0.71099717819373753</v>
      </c>
      <c r="W51" s="235">
        <f t="shared" si="16"/>
        <v>0.98829081103875493</v>
      </c>
    </row>
    <row r="52" spans="2:23">
      <c r="B52" s="218">
        <v>310</v>
      </c>
      <c r="C52" s="220" t="s">
        <v>16</v>
      </c>
      <c r="D52" s="224">
        <f t="shared" si="12"/>
        <v>0.99767835928372528</v>
      </c>
      <c r="E52" s="190">
        <f t="shared" si="12"/>
        <v>0.99385605875614536</v>
      </c>
      <c r="F52" s="190">
        <f t="shared" ref="F52:V67" si="17">IF((F$2-(SQRT((F$9/F$15)^2+4*F$16*F$14))*$B52) &lt; 0, 0.5*EXP(((F$9/F$15)*F$2)/(2*F$14))*(EXP(-(F$2*(SQRT((F$9/F$15)^2+4*F$16*F$14)))/(2*F$14))*(2-ERFC(-(F$2-(SQRT((F$9/F$15)^2+4*F$16*F$14))*$B52)/(2*SQRT(F$14*$B52))))),0.5*EXP(((F$9/F$15)*F$2)/(2*F$14))*(EXP(-(F$2*(SQRT((F$9/F$15)^2+4*F$16*F$14)))/(2*F$14))*ERFC((F$2-(SQRT((F$9/F$15)^2+4*F$16*F$14))*$B52)/(2*SQRT(F$14*$B52)))))</f>
        <v>0.99088251136521999</v>
      </c>
      <c r="G52" s="190">
        <f t="shared" si="17"/>
        <v>0.99088251136521999</v>
      </c>
      <c r="H52" s="190">
        <f t="shared" si="17"/>
        <v>0.99088251136521999</v>
      </c>
      <c r="I52" s="190">
        <f t="shared" si="17"/>
        <v>0.98481035516445958</v>
      </c>
      <c r="J52" s="190">
        <f t="shared" si="17"/>
        <v>0.97941672752874465</v>
      </c>
      <c r="K52" s="190">
        <f t="shared" si="17"/>
        <v>0.98619861940577236</v>
      </c>
      <c r="L52" s="190">
        <f t="shared" si="17"/>
        <v>0.98619861940577236</v>
      </c>
      <c r="M52" s="190">
        <f t="shared" si="17"/>
        <v>0.98619861940577236</v>
      </c>
      <c r="N52" s="190">
        <f t="shared" si="17"/>
        <v>0.98387347980464712</v>
      </c>
      <c r="O52" s="190">
        <f t="shared" si="17"/>
        <v>0.99125745877476135</v>
      </c>
      <c r="P52" s="190">
        <f t="shared" si="17"/>
        <v>0.99523950207597101</v>
      </c>
      <c r="Q52" s="190">
        <f t="shared" si="17"/>
        <v>0.99523950207597101</v>
      </c>
      <c r="R52" s="190">
        <f t="shared" si="17"/>
        <v>0.98913880042484748</v>
      </c>
      <c r="S52" s="190">
        <f t="shared" si="17"/>
        <v>0.98387347980464712</v>
      </c>
      <c r="T52" s="190">
        <f t="shared" si="17"/>
        <v>0.98068975729122676</v>
      </c>
      <c r="U52" s="230">
        <f t="shared" si="17"/>
        <v>0.7904968967892656</v>
      </c>
      <c r="V52" s="230">
        <f t="shared" si="16"/>
        <v>0.72966936860902465</v>
      </c>
      <c r="W52" s="235">
        <f t="shared" si="16"/>
        <v>0.99125745877432248</v>
      </c>
    </row>
    <row r="53" spans="2:23">
      <c r="B53" s="218">
        <v>320</v>
      </c>
      <c r="C53" s="220" t="s">
        <v>16</v>
      </c>
      <c r="D53" s="224">
        <f t="shared" ref="D53:S112" si="18">IF((D$2-(SQRT((D$9/D$15)^2+4*D$16*D$14))*$B53) &lt; 0, 0.5*EXP(((D$9/D$15)*D$2)/(2*D$14))*(EXP(-(D$2*(SQRT((D$9/D$15)^2+4*D$16*D$14)))/(2*D$14))*(2-ERFC(-(D$2-(SQRT((D$9/D$15)^2+4*D$16*D$14))*$B53)/(2*SQRT(D$14*$B53))))),0.5*EXP(((D$9/D$15)*D$2)/(2*D$14))*(EXP(-(D$2*(SQRT((D$9/D$15)^2+4*D$16*D$14)))/(2*D$14))*ERFC((D$2-(SQRT((D$9/D$15)^2+4*D$16*D$14))*$B53)/(2*SQRT(D$14*$B53)))))</f>
        <v>0.99838515951745954</v>
      </c>
      <c r="E53" s="190">
        <f t="shared" si="18"/>
        <v>0.99550892386696732</v>
      </c>
      <c r="F53" s="190">
        <f t="shared" si="17"/>
        <v>0.99318825922906984</v>
      </c>
      <c r="G53" s="190">
        <f t="shared" si="17"/>
        <v>0.99318825922906984</v>
      </c>
      <c r="H53" s="190">
        <f t="shared" si="17"/>
        <v>0.99318825922906984</v>
      </c>
      <c r="I53" s="190">
        <f t="shared" si="17"/>
        <v>0.98834236505988515</v>
      </c>
      <c r="J53" s="190">
        <f t="shared" si="17"/>
        <v>0.98392535542489346</v>
      </c>
      <c r="K53" s="190">
        <f t="shared" si="17"/>
        <v>0.98946159464838135</v>
      </c>
      <c r="L53" s="190">
        <f t="shared" si="17"/>
        <v>0.98946159464838135</v>
      </c>
      <c r="M53" s="190">
        <f t="shared" si="17"/>
        <v>0.98946159464838135</v>
      </c>
      <c r="N53" s="190">
        <f t="shared" si="17"/>
        <v>0.98759760613652647</v>
      </c>
      <c r="O53" s="190">
        <f t="shared" si="17"/>
        <v>0.9934909436383188</v>
      </c>
      <c r="P53" s="190">
        <f t="shared" si="17"/>
        <v>0.99656566685684767</v>
      </c>
      <c r="Q53" s="190">
        <f t="shared" si="17"/>
        <v>0.99656566685684767</v>
      </c>
      <c r="R53" s="190">
        <f t="shared" si="17"/>
        <v>0.99182075197296327</v>
      </c>
      <c r="S53" s="190">
        <f t="shared" si="17"/>
        <v>0.98759760613652647</v>
      </c>
      <c r="T53" s="190">
        <f t="shared" si="17"/>
        <v>0.98500447855043827</v>
      </c>
      <c r="U53" s="230">
        <f t="shared" si="17"/>
        <v>0.80755440172364246</v>
      </c>
      <c r="V53" s="230">
        <f t="shared" si="16"/>
        <v>0.74720508333636393</v>
      </c>
      <c r="W53" s="235">
        <f t="shared" si="16"/>
        <v>0.9934909436379652</v>
      </c>
    </row>
    <row r="54" spans="2:23">
      <c r="B54" s="218">
        <v>330</v>
      </c>
      <c r="C54" s="220" t="s">
        <v>16</v>
      </c>
      <c r="D54" s="224">
        <f t="shared" si="18"/>
        <v>0.99887984688810794</v>
      </c>
      <c r="E54" s="190">
        <f t="shared" si="18"/>
        <v>0.99672575069627012</v>
      </c>
      <c r="F54" s="190">
        <f t="shared" si="17"/>
        <v>0.9949237828756633</v>
      </c>
      <c r="G54" s="190">
        <f t="shared" si="17"/>
        <v>0.9949237828756633</v>
      </c>
      <c r="H54" s="190">
        <f t="shared" si="17"/>
        <v>0.9949237828756633</v>
      </c>
      <c r="I54" s="190">
        <f t="shared" si="17"/>
        <v>0.99107511111411384</v>
      </c>
      <c r="J54" s="190">
        <f t="shared" si="17"/>
        <v>0.98747615272732514</v>
      </c>
      <c r="K54" s="190">
        <f t="shared" si="17"/>
        <v>0.99197304630173899</v>
      </c>
      <c r="L54" s="190">
        <f t="shared" si="17"/>
        <v>0.99197304630173899</v>
      </c>
      <c r="M54" s="190">
        <f t="shared" si="17"/>
        <v>0.99197304630173899</v>
      </c>
      <c r="N54" s="190">
        <f t="shared" si="17"/>
        <v>0.99048551401188245</v>
      </c>
      <c r="O54" s="190">
        <f t="shared" si="17"/>
        <v>0.99516634777317226</v>
      </c>
      <c r="P54" s="190">
        <f t="shared" si="17"/>
        <v>0.9975289720208782</v>
      </c>
      <c r="Q54" s="190">
        <f t="shared" si="17"/>
        <v>0.9975289720208782</v>
      </c>
      <c r="R54" s="190">
        <f t="shared" si="17"/>
        <v>0.9938561760929483</v>
      </c>
      <c r="S54" s="190">
        <f t="shared" si="17"/>
        <v>0.99048551401188245</v>
      </c>
      <c r="T54" s="190">
        <f t="shared" si="17"/>
        <v>0.98838382960266835</v>
      </c>
      <c r="U54" s="230">
        <f t="shared" si="17"/>
        <v>0.82330422263000447</v>
      </c>
      <c r="V54" s="230">
        <f t="shared" si="17"/>
        <v>0.76366096216293267</v>
      </c>
      <c r="W54" s="235">
        <f t="shared" ref="U54:AD69" si="19">IF((W$2-(SQRT((W$9/W$15)^2+4*W$16*W$14))*$B54) &lt; 0, 0.5*EXP(((W$9/W$15)*W$2)/(2*W$14))*(EXP(-(W$2*(SQRT((W$9/W$15)^2+4*W$16*W$14)))/(2*W$14))*(2-ERFC(-(W$2-(SQRT((W$9/W$15)^2+4*W$16*W$14))*$B54)/(2*SQRT(W$14*$B54))))),0.5*EXP(((W$9/W$15)*W$2)/(2*W$14))*(EXP(-(W$2*(SQRT((W$9/W$15)^2+4*W$16*W$14)))/(2*W$14))*ERFC((W$2-(SQRT((W$9/W$15)^2+4*W$16*W$14))*$B54)/(2*SQRT(W$14*$B54)))))</f>
        <v>0.99516634777288948</v>
      </c>
    </row>
    <row r="55" spans="2:23">
      <c r="B55" s="218">
        <v>340</v>
      </c>
      <c r="C55" s="220" t="s">
        <v>16</v>
      </c>
      <c r="D55" s="224">
        <f t="shared" si="18"/>
        <v>0.99922492948729191</v>
      </c>
      <c r="E55" s="190">
        <f t="shared" si="18"/>
        <v>0.99761861782168215</v>
      </c>
      <c r="F55" s="190">
        <f t="shared" si="17"/>
        <v>0.99622588025985714</v>
      </c>
      <c r="G55" s="190">
        <f t="shared" si="17"/>
        <v>0.99622588025985714</v>
      </c>
      <c r="H55" s="190">
        <f t="shared" si="17"/>
        <v>0.99622588025985714</v>
      </c>
      <c r="I55" s="190">
        <f t="shared" si="17"/>
        <v>0.99318264850371007</v>
      </c>
      <c r="J55" s="190">
        <f t="shared" si="17"/>
        <v>0.99026377342448557</v>
      </c>
      <c r="K55" s="190">
        <f t="shared" si="17"/>
        <v>0.99389983321178754</v>
      </c>
      <c r="L55" s="190">
        <f t="shared" si="17"/>
        <v>0.99389983321178754</v>
      </c>
      <c r="M55" s="190">
        <f t="shared" si="17"/>
        <v>0.99389983321178754</v>
      </c>
      <c r="N55" s="190">
        <f t="shared" si="17"/>
        <v>0.99271764122465633</v>
      </c>
      <c r="O55" s="190">
        <f t="shared" si="17"/>
        <v>0.99641898754966718</v>
      </c>
      <c r="P55" s="190">
        <f t="shared" si="17"/>
        <v>0.99822639261714774</v>
      </c>
      <c r="Q55" s="190">
        <f t="shared" si="17"/>
        <v>0.99822639261714774</v>
      </c>
      <c r="R55" s="190">
        <f t="shared" si="17"/>
        <v>0.99539586039002836</v>
      </c>
      <c r="S55" s="190">
        <f t="shared" si="17"/>
        <v>0.99271764122465633</v>
      </c>
      <c r="T55" s="190">
        <f t="shared" si="17"/>
        <v>0.99102194119815912</v>
      </c>
      <c r="U55" s="230">
        <f t="shared" si="17"/>
        <v>0.83783217117941333</v>
      </c>
      <c r="V55" s="230">
        <f t="shared" si="19"/>
        <v>0.7790931862642192</v>
      </c>
      <c r="W55" s="235">
        <f t="shared" si="19"/>
        <v>0.99641898754944247</v>
      </c>
    </row>
    <row r="56" spans="2:23">
      <c r="B56" s="218">
        <v>350</v>
      </c>
      <c r="C56" s="220" t="s">
        <v>16</v>
      </c>
      <c r="D56" s="224">
        <f t="shared" si="18"/>
        <v>0.99946492723385572</v>
      </c>
      <c r="E56" s="190">
        <f t="shared" si="18"/>
        <v>0.99827181578209978</v>
      </c>
      <c r="F56" s="190">
        <f t="shared" si="17"/>
        <v>0.99719993080776936</v>
      </c>
      <c r="G56" s="190">
        <f t="shared" si="17"/>
        <v>0.99719993080776936</v>
      </c>
      <c r="H56" s="190">
        <f t="shared" si="17"/>
        <v>0.99719993080776936</v>
      </c>
      <c r="I56" s="190">
        <f t="shared" si="17"/>
        <v>0.9948032681598149</v>
      </c>
      <c r="J56" s="190">
        <f t="shared" si="17"/>
        <v>0.99244597802291545</v>
      </c>
      <c r="K56" s="190">
        <f t="shared" si="17"/>
        <v>0.99537374478188367</v>
      </c>
      <c r="L56" s="190">
        <f t="shared" si="17"/>
        <v>0.99537374478188367</v>
      </c>
      <c r="M56" s="190">
        <f t="shared" si="17"/>
        <v>0.99537374478188367</v>
      </c>
      <c r="N56" s="190">
        <f t="shared" si="17"/>
        <v>0.99443778153953788</v>
      </c>
      <c r="O56" s="190">
        <f t="shared" si="17"/>
        <v>0.99735274877505731</v>
      </c>
      <c r="P56" s="190">
        <f t="shared" si="17"/>
        <v>0.99872980406445255</v>
      </c>
      <c r="Q56" s="190">
        <f t="shared" si="17"/>
        <v>0.99872980406445255</v>
      </c>
      <c r="R56" s="190">
        <f t="shared" si="17"/>
        <v>0.99655707764089296</v>
      </c>
      <c r="S56" s="190">
        <f t="shared" si="17"/>
        <v>0.99443778153953788</v>
      </c>
      <c r="T56" s="190">
        <f t="shared" si="17"/>
        <v>0.99307529619545953</v>
      </c>
      <c r="U56" s="230">
        <f t="shared" si="17"/>
        <v>0.85122106144667764</v>
      </c>
      <c r="V56" s="230">
        <f t="shared" si="19"/>
        <v>0.79355693940945515</v>
      </c>
      <c r="W56" s="235">
        <f t="shared" si="19"/>
        <v>0.99735274877487978</v>
      </c>
    </row>
    <row r="57" spans="2:23">
      <c r="B57" s="218">
        <v>360</v>
      </c>
      <c r="C57" s="220" t="s">
        <v>16</v>
      </c>
      <c r="D57" s="224">
        <f t="shared" si="18"/>
        <v>0.99963138380921035</v>
      </c>
      <c r="E57" s="190">
        <f t="shared" si="18"/>
        <v>0.99874837842549635</v>
      </c>
      <c r="F57" s="190">
        <f t="shared" si="17"/>
        <v>0.99792663942006077</v>
      </c>
      <c r="G57" s="190">
        <f t="shared" si="17"/>
        <v>0.99792663942006077</v>
      </c>
      <c r="H57" s="190">
        <f t="shared" si="17"/>
        <v>0.99792663942006077</v>
      </c>
      <c r="I57" s="190">
        <f t="shared" si="17"/>
        <v>0.9960461543203315</v>
      </c>
      <c r="J57" s="190">
        <f t="shared" si="17"/>
        <v>0.9941498016872844</v>
      </c>
      <c r="K57" s="190">
        <f t="shared" si="17"/>
        <v>0.99649822766125518</v>
      </c>
      <c r="L57" s="190">
        <f t="shared" si="17"/>
        <v>0.99649822766125518</v>
      </c>
      <c r="M57" s="190">
        <f t="shared" si="17"/>
        <v>0.99649822766125518</v>
      </c>
      <c r="N57" s="190">
        <f t="shared" si="17"/>
        <v>0.99575979324767472</v>
      </c>
      <c r="O57" s="190">
        <f t="shared" si="17"/>
        <v>0.99804691906732412</v>
      </c>
      <c r="P57" s="190">
        <f t="shared" si="17"/>
        <v>0.99909218600989169</v>
      </c>
      <c r="Q57" s="190">
        <f t="shared" si="17"/>
        <v>0.99909218600989169</v>
      </c>
      <c r="R57" s="190">
        <f t="shared" si="17"/>
        <v>0.99743048652133814</v>
      </c>
      <c r="S57" s="190">
        <f t="shared" si="17"/>
        <v>0.99575979324767472</v>
      </c>
      <c r="T57" s="190">
        <f t="shared" si="17"/>
        <v>0.99466920492716271</v>
      </c>
      <c r="U57" s="230">
        <f t="shared" si="17"/>
        <v>0.86355071877350942</v>
      </c>
      <c r="V57" s="230">
        <f t="shared" si="19"/>
        <v>0.80710597991765931</v>
      </c>
      <c r="W57" s="235">
        <f t="shared" si="19"/>
        <v>0.99804691906718468</v>
      </c>
    </row>
    <row r="58" spans="2:23">
      <c r="B58" s="218">
        <v>370</v>
      </c>
      <c r="C58" s="220" t="s">
        <v>16</v>
      </c>
      <c r="D58" s="224">
        <f t="shared" si="18"/>
        <v>0.99974654579044764</v>
      </c>
      <c r="E58" s="190">
        <f t="shared" si="18"/>
        <v>0.99909520834233989</v>
      </c>
      <c r="F58" s="190">
        <f t="shared" si="17"/>
        <v>0.99846749566267667</v>
      </c>
      <c r="G58" s="190">
        <f t="shared" si="17"/>
        <v>0.99846749566267667</v>
      </c>
      <c r="H58" s="190">
        <f t="shared" si="17"/>
        <v>0.99846749566267667</v>
      </c>
      <c r="I58" s="190">
        <f t="shared" si="17"/>
        <v>0.99699703987040278</v>
      </c>
      <c r="J58" s="190">
        <f t="shared" si="17"/>
        <v>0.9954769570650287</v>
      </c>
      <c r="K58" s="190">
        <f t="shared" si="17"/>
        <v>0.99735404319873477</v>
      </c>
      <c r="L58" s="190">
        <f t="shared" si="17"/>
        <v>0.99735404319873477</v>
      </c>
      <c r="M58" s="190">
        <f t="shared" si="17"/>
        <v>0.99735404319873477</v>
      </c>
      <c r="N58" s="190">
        <f t="shared" si="17"/>
        <v>0.99677332288168596</v>
      </c>
      <c r="O58" s="190">
        <f t="shared" si="17"/>
        <v>0.99856169756945923</v>
      </c>
      <c r="P58" s="190">
        <f t="shared" si="17"/>
        <v>0.9993523993931035</v>
      </c>
      <c r="Q58" s="190">
        <f t="shared" si="17"/>
        <v>0.9993523993931035</v>
      </c>
      <c r="R58" s="190">
        <f t="shared" si="17"/>
        <v>0.99808579849685397</v>
      </c>
      <c r="S58" s="190">
        <f t="shared" si="17"/>
        <v>0.99677332288168596</v>
      </c>
      <c r="T58" s="190">
        <f t="shared" si="17"/>
        <v>0.99590342977477808</v>
      </c>
      <c r="U58" s="230">
        <f t="shared" si="17"/>
        <v>0.87489676350047263</v>
      </c>
      <c r="V58" s="230">
        <f t="shared" si="17"/>
        <v>0.81979236657514376</v>
      </c>
      <c r="W58" s="235">
        <f t="shared" si="19"/>
        <v>0.9985616975693502</v>
      </c>
    </row>
    <row r="59" spans="2:23">
      <c r="B59" s="218">
        <v>380</v>
      </c>
      <c r="C59" s="220" t="s">
        <v>16</v>
      </c>
      <c r="D59" s="224">
        <f t="shared" si="18"/>
        <v>0.99982603802450321</v>
      </c>
      <c r="E59" s="190">
        <f t="shared" si="18"/>
        <v>0.99934704983589384</v>
      </c>
      <c r="F59" s="190">
        <f t="shared" si="17"/>
        <v>0.99886913588528758</v>
      </c>
      <c r="G59" s="190">
        <f t="shared" si="17"/>
        <v>0.99886913588528758</v>
      </c>
      <c r="H59" s="190">
        <f t="shared" si="17"/>
        <v>0.99886913588528758</v>
      </c>
      <c r="I59" s="190">
        <f t="shared" si="17"/>
        <v>0.99772291651881362</v>
      </c>
      <c r="J59" s="190">
        <f t="shared" si="17"/>
        <v>0.9965084720221048</v>
      </c>
      <c r="K59" s="190">
        <f t="shared" si="17"/>
        <v>0.99800394000123716</v>
      </c>
      <c r="L59" s="190">
        <f t="shared" si="17"/>
        <v>0.99800394000123716</v>
      </c>
      <c r="M59" s="190">
        <f t="shared" si="17"/>
        <v>0.99800394000123716</v>
      </c>
      <c r="N59" s="190">
        <f t="shared" si="17"/>
        <v>0.99754860454367911</v>
      </c>
      <c r="O59" s="190">
        <f t="shared" si="17"/>
        <v>0.99894258051437235</v>
      </c>
      <c r="P59" s="190">
        <f t="shared" si="17"/>
        <v>0.99953882465902633</v>
      </c>
      <c r="Q59" s="190">
        <f t="shared" si="17"/>
        <v>0.99953882465902633</v>
      </c>
      <c r="R59" s="190">
        <f t="shared" si="17"/>
        <v>0.99857636398527061</v>
      </c>
      <c r="S59" s="190">
        <f t="shared" si="17"/>
        <v>0.99754860454367911</v>
      </c>
      <c r="T59" s="190">
        <f t="shared" si="17"/>
        <v>0.99685699122954718</v>
      </c>
      <c r="U59" s="230">
        <f t="shared" si="17"/>
        <v>0.88533107194299621</v>
      </c>
      <c r="V59" s="230">
        <f t="shared" si="17"/>
        <v>0.83166623608296575</v>
      </c>
      <c r="W59" s="235">
        <f t="shared" si="19"/>
        <v>0.99894258051428764</v>
      </c>
    </row>
    <row r="60" spans="2:23">
      <c r="B60" s="218">
        <v>390</v>
      </c>
      <c r="C60" s="220" t="s">
        <v>16</v>
      </c>
      <c r="D60" s="224">
        <f t="shared" si="18"/>
        <v>0.99988079388770612</v>
      </c>
      <c r="E60" s="190">
        <f t="shared" si="18"/>
        <v>0.99952953792466981</v>
      </c>
      <c r="F60" s="190">
        <f t="shared" si="18"/>
        <v>0.99916678692535099</v>
      </c>
      <c r="G60" s="190">
        <f t="shared" si="18"/>
        <v>0.99916678692535099</v>
      </c>
      <c r="H60" s="190">
        <f t="shared" si="18"/>
        <v>0.99916678692535099</v>
      </c>
      <c r="I60" s="190">
        <f t="shared" si="18"/>
        <v>0.99827590435643232</v>
      </c>
      <c r="J60" s="190">
        <f t="shared" si="18"/>
        <v>0.99730861107694113</v>
      </c>
      <c r="K60" s="190">
        <f t="shared" si="18"/>
        <v>0.99849646260221769</v>
      </c>
      <c r="L60" s="190">
        <f t="shared" si="18"/>
        <v>0.99849646260221769</v>
      </c>
      <c r="M60" s="190">
        <f t="shared" si="18"/>
        <v>0.99849646260221769</v>
      </c>
      <c r="N60" s="190">
        <f t="shared" si="18"/>
        <v>0.99814042072199172</v>
      </c>
      <c r="O60" s="190">
        <f t="shared" si="18"/>
        <v>0.99922381059668597</v>
      </c>
      <c r="P60" s="190">
        <f t="shared" si="18"/>
        <v>0.99967210766838588</v>
      </c>
      <c r="Q60" s="190">
        <f t="shared" si="18"/>
        <v>0.99967210766838588</v>
      </c>
      <c r="R60" s="190">
        <f t="shared" si="18"/>
        <v>0.99894284098458574</v>
      </c>
      <c r="S60" s="190">
        <f t="shared" si="18"/>
        <v>0.99814042072199172</v>
      </c>
      <c r="T60" s="190">
        <f t="shared" si="17"/>
        <v>0.99759219722065307</v>
      </c>
      <c r="U60" s="230">
        <f t="shared" si="19"/>
        <v>0.89492139556528216</v>
      </c>
      <c r="V60" s="230">
        <f t="shared" si="19"/>
        <v>0.84277553591127141</v>
      </c>
      <c r="W60" s="235">
        <f t="shared" si="19"/>
        <v>0.99922381059662035</v>
      </c>
    </row>
    <row r="61" spans="2:23">
      <c r="B61" s="218">
        <v>400</v>
      </c>
      <c r="C61" s="220" t="s">
        <v>16</v>
      </c>
      <c r="D61" s="224">
        <f t="shared" si="18"/>
        <v>0.99991843836525018</v>
      </c>
      <c r="E61" s="190">
        <f t="shared" si="18"/>
        <v>0.99966151918151791</v>
      </c>
      <c r="F61" s="190">
        <f t="shared" si="18"/>
        <v>0.99938696050297593</v>
      </c>
      <c r="G61" s="190">
        <f t="shared" si="18"/>
        <v>0.99938696050297593</v>
      </c>
      <c r="H61" s="190">
        <f t="shared" si="18"/>
        <v>0.99938696050297593</v>
      </c>
      <c r="I61" s="190">
        <f t="shared" si="18"/>
        <v>0.9986963976219978</v>
      </c>
      <c r="J61" s="190">
        <f t="shared" si="18"/>
        <v>0.99792814188882895</v>
      </c>
      <c r="K61" s="190">
        <f t="shared" si="18"/>
        <v>0.99886902411937417</v>
      </c>
      <c r="L61" s="190">
        <f t="shared" si="18"/>
        <v>0.99886902411937417</v>
      </c>
      <c r="M61" s="190">
        <f t="shared" si="18"/>
        <v>0.99886902411937417</v>
      </c>
      <c r="N61" s="190">
        <f t="shared" si="18"/>
        <v>0.99859133250468701</v>
      </c>
      <c r="O61" s="190">
        <f t="shared" si="18"/>
        <v>0.99943106561637773</v>
      </c>
      <c r="P61" s="190">
        <f t="shared" si="18"/>
        <v>0.99976721492765241</v>
      </c>
      <c r="Q61" s="190">
        <f t="shared" si="18"/>
        <v>0.99976721492765241</v>
      </c>
      <c r="R61" s="190">
        <f t="shared" si="18"/>
        <v>0.9992160977249579</v>
      </c>
      <c r="S61" s="190">
        <f t="shared" si="18"/>
        <v>0.99859133250468701</v>
      </c>
      <c r="T61" s="190">
        <f t="shared" si="17"/>
        <v>0.99815797807873485</v>
      </c>
      <c r="U61" s="230">
        <f t="shared" si="17"/>
        <v>0.90373152404889134</v>
      </c>
      <c r="V61" s="230">
        <f t="shared" si="19"/>
        <v>0.85316649158141966</v>
      </c>
      <c r="W61" s="235">
        <f t="shared" si="19"/>
        <v>0.99943106561632689</v>
      </c>
    </row>
    <row r="62" spans="2:23">
      <c r="B62" s="218">
        <v>410</v>
      </c>
      <c r="C62" s="220" t="s">
        <v>16</v>
      </c>
      <c r="D62" s="224">
        <f t="shared" si="18"/>
        <v>0.99994427304608779</v>
      </c>
      <c r="E62" s="190">
        <f t="shared" si="18"/>
        <v>0.99975680467246575</v>
      </c>
      <c r="F62" s="190">
        <f t="shared" si="17"/>
        <v>0.99954954360402937</v>
      </c>
      <c r="G62" s="190">
        <f t="shared" si="17"/>
        <v>0.99954954360402937</v>
      </c>
      <c r="H62" s="190">
        <f t="shared" si="17"/>
        <v>0.99954954360402937</v>
      </c>
      <c r="I62" s="190">
        <f t="shared" si="17"/>
        <v>0.99901559411751928</v>
      </c>
      <c r="J62" s="190">
        <f t="shared" si="17"/>
        <v>0.99840702686664351</v>
      </c>
      <c r="K62" s="190">
        <f t="shared" si="17"/>
        <v>0.99915035976160682</v>
      </c>
      <c r="L62" s="190">
        <f t="shared" si="17"/>
        <v>0.99915035976160682</v>
      </c>
      <c r="M62" s="190">
        <f t="shared" si="17"/>
        <v>0.99915035976160682</v>
      </c>
      <c r="N62" s="190">
        <f t="shared" si="17"/>
        <v>0.99893428958735453</v>
      </c>
      <c r="O62" s="190">
        <f t="shared" si="17"/>
        <v>0.99958353663411126</v>
      </c>
      <c r="P62" s="190">
        <f t="shared" si="17"/>
        <v>0.99983496156971474</v>
      </c>
      <c r="Q62" s="190">
        <f t="shared" si="17"/>
        <v>0.99983496156971474</v>
      </c>
      <c r="R62" s="190">
        <f t="shared" si="17"/>
        <v>0.99941949059140534</v>
      </c>
      <c r="S62" s="190">
        <f t="shared" si="17"/>
        <v>0.99893428958735453</v>
      </c>
      <c r="T62" s="190">
        <f t="shared" si="17"/>
        <v>0.998592620713463</v>
      </c>
      <c r="U62" s="230">
        <f t="shared" si="17"/>
        <v>0.91182116587519024</v>
      </c>
      <c r="V62" s="230">
        <f t="shared" si="19"/>
        <v>0.86288269431621212</v>
      </c>
      <c r="W62" s="235">
        <f t="shared" si="19"/>
        <v>0.99958353663407218</v>
      </c>
    </row>
    <row r="63" spans="2:23">
      <c r="B63" s="218">
        <v>420</v>
      </c>
      <c r="C63" s="220" t="s">
        <v>16</v>
      </c>
      <c r="D63" s="224">
        <f t="shared" si="18"/>
        <v>0.99996197397687769</v>
      </c>
      <c r="E63" s="190">
        <f t="shared" si="18"/>
        <v>0.99982548584324893</v>
      </c>
      <c r="F63" s="190">
        <f t="shared" si="17"/>
        <v>0.99966940977775232</v>
      </c>
      <c r="G63" s="190">
        <f t="shared" si="17"/>
        <v>0.99966940977775232</v>
      </c>
      <c r="H63" s="190">
        <f t="shared" si="17"/>
        <v>0.99966940977775232</v>
      </c>
      <c r="I63" s="190">
        <f t="shared" si="17"/>
        <v>0.99925751374131033</v>
      </c>
      <c r="J63" s="190">
        <f t="shared" si="17"/>
        <v>0.99877662333841544</v>
      </c>
      <c r="K63" s="190">
        <f t="shared" si="17"/>
        <v>0.99936247167496062</v>
      </c>
      <c r="L63" s="190">
        <f t="shared" si="17"/>
        <v>0.99936247167496062</v>
      </c>
      <c r="M63" s="190">
        <f t="shared" si="17"/>
        <v>0.99936247167496062</v>
      </c>
      <c r="N63" s="190">
        <f t="shared" si="17"/>
        <v>0.99919471934454662</v>
      </c>
      <c r="O63" s="190">
        <f t="shared" si="17"/>
        <v>0.99969552375744264</v>
      </c>
      <c r="P63" s="190">
        <f t="shared" si="17"/>
        <v>0.99988314045879534</v>
      </c>
      <c r="Q63" s="190">
        <f t="shared" si="17"/>
        <v>0.99988314045879534</v>
      </c>
      <c r="R63" s="190">
        <f t="shared" si="17"/>
        <v>0.99957063789479517</v>
      </c>
      <c r="S63" s="190">
        <f t="shared" si="17"/>
        <v>0.99919471934454662</v>
      </c>
      <c r="T63" s="190">
        <f t="shared" si="17"/>
        <v>0.99892598604735927</v>
      </c>
      <c r="U63" s="230">
        <f t="shared" si="17"/>
        <v>0.91924614217549505</v>
      </c>
      <c r="V63" s="230">
        <f t="shared" si="19"/>
        <v>0.87196574690814721</v>
      </c>
      <c r="W63" s="235">
        <f t="shared" si="19"/>
        <v>0.99969552375741266</v>
      </c>
    </row>
    <row r="64" spans="2:23">
      <c r="B64" s="218">
        <v>430</v>
      </c>
      <c r="C64" s="220" t="s">
        <v>16</v>
      </c>
      <c r="D64" s="224">
        <f t="shared" si="18"/>
        <v>0.99997408370336016</v>
      </c>
      <c r="E64" s="190">
        <f t="shared" si="18"/>
        <v>0.99987491677136364</v>
      </c>
      <c r="F64" s="190">
        <f t="shared" si="17"/>
        <v>0.9997576530657688</v>
      </c>
      <c r="G64" s="190">
        <f t="shared" si="17"/>
        <v>0.9997576530657688</v>
      </c>
      <c r="H64" s="190">
        <f t="shared" si="17"/>
        <v>0.9997576530657688</v>
      </c>
      <c r="I64" s="190">
        <f t="shared" si="17"/>
        <v>0.9994405979125599</v>
      </c>
      <c r="J64" s="190">
        <f t="shared" si="17"/>
        <v>0.99906146550735442</v>
      </c>
      <c r="K64" s="190">
        <f t="shared" si="17"/>
        <v>0.99952215930984811</v>
      </c>
      <c r="L64" s="190">
        <f t="shared" si="17"/>
        <v>0.99952215930984811</v>
      </c>
      <c r="M64" s="190">
        <f t="shared" si="17"/>
        <v>0.99952215930984811</v>
      </c>
      <c r="N64" s="190">
        <f t="shared" si="17"/>
        <v>0.99939218778905858</v>
      </c>
      <c r="O64" s="190">
        <f t="shared" si="17"/>
        <v>0.9997776536157128</v>
      </c>
      <c r="P64" s="190">
        <f t="shared" si="17"/>
        <v>0.99991735215931099</v>
      </c>
      <c r="Q64" s="190">
        <f t="shared" si="17"/>
        <v>0.99991735215931099</v>
      </c>
      <c r="R64" s="190">
        <f t="shared" si="17"/>
        <v>0.9996827928884009</v>
      </c>
      <c r="S64" s="190">
        <f t="shared" si="17"/>
        <v>0.99939218778905858</v>
      </c>
      <c r="T64" s="190">
        <f t="shared" si="17"/>
        <v>0.99918129490230623</v>
      </c>
      <c r="U64" s="230">
        <f t="shared" si="17"/>
        <v>0.92605849204114543</v>
      </c>
      <c r="V64" s="230">
        <f t="shared" si="19"/>
        <v>0.88045502167734468</v>
      </c>
      <c r="W64" s="235">
        <f t="shared" si="19"/>
        <v>0.99977765361568982</v>
      </c>
    </row>
    <row r="65" spans="2:23">
      <c r="B65" s="218">
        <v>440</v>
      </c>
      <c r="C65" s="220" t="s">
        <v>16</v>
      </c>
      <c r="D65" s="224">
        <f t="shared" si="18"/>
        <v>0.9999823567725511</v>
      </c>
      <c r="E65" s="190">
        <f t="shared" si="18"/>
        <v>0.99991044377442817</v>
      </c>
      <c r="F65" s="190">
        <f t="shared" si="17"/>
        <v>0.99982252819150785</v>
      </c>
      <c r="G65" s="190">
        <f t="shared" si="17"/>
        <v>0.99982252819150785</v>
      </c>
      <c r="H65" s="190">
        <f t="shared" si="17"/>
        <v>0.99982252819150785</v>
      </c>
      <c r="I65" s="190">
        <f t="shared" si="17"/>
        <v>0.9995789687412181</v>
      </c>
      <c r="J65" s="190">
        <f t="shared" si="17"/>
        <v>0.99928069932502861</v>
      </c>
      <c r="K65" s="190">
        <f t="shared" si="17"/>
        <v>0.9996422173176317</v>
      </c>
      <c r="L65" s="190">
        <f t="shared" si="17"/>
        <v>0.9996422173176317</v>
      </c>
      <c r="M65" s="190">
        <f t="shared" si="17"/>
        <v>0.9996422173176317</v>
      </c>
      <c r="N65" s="190">
        <f t="shared" si="17"/>
        <v>0.99954171116943646</v>
      </c>
      <c r="O65" s="190">
        <f t="shared" si="17"/>
        <v>0.99983780349289042</v>
      </c>
      <c r="P65" s="190">
        <f t="shared" si="17"/>
        <v>0.99994161211088373</v>
      </c>
      <c r="Q65" s="190">
        <f t="shared" si="17"/>
        <v>0.99994161211088373</v>
      </c>
      <c r="R65" s="190">
        <f t="shared" si="17"/>
        <v>0.99976590011186983</v>
      </c>
      <c r="S65" s="190">
        <f t="shared" si="17"/>
        <v>0.99954171116943646</v>
      </c>
      <c r="T65" s="190">
        <f t="shared" si="17"/>
        <v>0.99937655661183855</v>
      </c>
      <c r="U65" s="230">
        <f t="shared" si="17"/>
        <v>0.93230663927862734</v>
      </c>
      <c r="V65" s="230">
        <f t="shared" si="19"/>
        <v>0.88838777966265425</v>
      </c>
      <c r="W65" s="235">
        <f t="shared" si="19"/>
        <v>0.99983780349287299</v>
      </c>
    </row>
    <row r="66" spans="2:23">
      <c r="B66" s="218">
        <v>450</v>
      </c>
      <c r="C66" s="220" t="s">
        <v>16</v>
      </c>
      <c r="D66" s="224">
        <f t="shared" si="18"/>
        <v>0.99998800142688893</v>
      </c>
      <c r="E66" s="190">
        <f t="shared" si="18"/>
        <v>0.99993594501172334</v>
      </c>
      <c r="F66" s="190">
        <f t="shared" si="17"/>
        <v>0.99987016355012126</v>
      </c>
      <c r="G66" s="190">
        <f t="shared" si="17"/>
        <v>0.99987016355012126</v>
      </c>
      <c r="H66" s="190">
        <f t="shared" si="17"/>
        <v>0.99987016355012126</v>
      </c>
      <c r="I66" s="190">
        <f t="shared" si="17"/>
        <v>0.99968341562819896</v>
      </c>
      <c r="J66" s="190">
        <f t="shared" si="17"/>
        <v>0.99944923022670806</v>
      </c>
      <c r="K66" s="190">
        <f t="shared" si="17"/>
        <v>0.9997323677249258</v>
      </c>
      <c r="L66" s="190">
        <f t="shared" si="17"/>
        <v>0.9997323677249258</v>
      </c>
      <c r="M66" s="190">
        <f t="shared" si="17"/>
        <v>0.9997323677249258</v>
      </c>
      <c r="N66" s="190">
        <f t="shared" si="17"/>
        <v>0.99965478670694097</v>
      </c>
      <c r="O66" s="190">
        <f t="shared" si="17"/>
        <v>0.99988179947312095</v>
      </c>
      <c r="P66" s="190">
        <f t="shared" si="17"/>
        <v>0.9999587930443411</v>
      </c>
      <c r="Q66" s="190">
        <f t="shared" si="17"/>
        <v>0.9999587930443411</v>
      </c>
      <c r="R66" s="190">
        <f t="shared" si="17"/>
        <v>0.99982740430796657</v>
      </c>
      <c r="S66" s="190">
        <f t="shared" si="17"/>
        <v>0.99965478670694097</v>
      </c>
      <c r="T66" s="190">
        <f t="shared" si="17"/>
        <v>0.99952570462758183</v>
      </c>
      <c r="U66" s="230">
        <f t="shared" si="17"/>
        <v>0.93803551628502868</v>
      </c>
      <c r="V66" s="230">
        <f t="shared" si="19"/>
        <v>0.89579927714635155</v>
      </c>
      <c r="W66" s="235">
        <f t="shared" si="19"/>
        <v>0.99988179947310762</v>
      </c>
    </row>
    <row r="67" spans="2:23">
      <c r="B67" s="218">
        <v>460</v>
      </c>
      <c r="C67" s="220" t="s">
        <v>16</v>
      </c>
      <c r="D67" s="224">
        <f t="shared" si="18"/>
        <v>0.99999184811198227</v>
      </c>
      <c r="E67" s="190">
        <f t="shared" si="18"/>
        <v>0.99995422797808631</v>
      </c>
      <c r="F67" s="190">
        <f t="shared" si="17"/>
        <v>0.99990509966086039</v>
      </c>
      <c r="G67" s="190">
        <f t="shared" si="17"/>
        <v>0.99990509966086039</v>
      </c>
      <c r="H67" s="190">
        <f t="shared" si="17"/>
        <v>0.99990509966086039</v>
      </c>
      <c r="I67" s="190">
        <f t="shared" si="17"/>
        <v>0.99976216421686004</v>
      </c>
      <c r="J67" s="190">
        <f t="shared" si="17"/>
        <v>0.99957863752703657</v>
      </c>
      <c r="K67" s="190">
        <f t="shared" si="17"/>
        <v>0.99979998226517131</v>
      </c>
      <c r="L67" s="190">
        <f t="shared" si="17"/>
        <v>0.99979998226517131</v>
      </c>
      <c r="M67" s="190">
        <f t="shared" si="17"/>
        <v>0.99979998226517131</v>
      </c>
      <c r="N67" s="190">
        <f t="shared" si="17"/>
        <v>0.99974019815376769</v>
      </c>
      <c r="O67" s="190">
        <f t="shared" si="17"/>
        <v>0.999913941692813</v>
      </c>
      <c r="P67" s="190">
        <f t="shared" si="17"/>
        <v>0.9999709460916324</v>
      </c>
      <c r="Q67" s="190">
        <f t="shared" si="17"/>
        <v>0.9999709460916324</v>
      </c>
      <c r="R67" s="190">
        <f t="shared" si="17"/>
        <v>0.99987286712729084</v>
      </c>
      <c r="S67" s="190">
        <f t="shared" si="17"/>
        <v>0.99974019815376769</v>
      </c>
      <c r="T67" s="190">
        <f t="shared" si="17"/>
        <v>0.99963949534167362</v>
      </c>
      <c r="U67" s="230">
        <f t="shared" si="17"/>
        <v>0.94328681321182739</v>
      </c>
      <c r="V67" s="230">
        <f t="shared" si="19"/>
        <v>0.90272269600736954</v>
      </c>
      <c r="W67" s="235">
        <f t="shared" si="19"/>
        <v>0.99991394169280312</v>
      </c>
    </row>
    <row r="68" spans="2:23">
      <c r="B68" s="218">
        <v>470</v>
      </c>
      <c r="C68" s="220" t="s">
        <v>16</v>
      </c>
      <c r="D68" s="224">
        <f t="shared" si="18"/>
        <v>0.99999446660307101</v>
      </c>
      <c r="E68" s="190">
        <f t="shared" si="18"/>
        <v>0.99996732134182631</v>
      </c>
      <c r="F68" s="190">
        <f t="shared" si="18"/>
        <v>0.99993069432093185</v>
      </c>
      <c r="G68" s="190">
        <f t="shared" si="18"/>
        <v>0.99993069432093185</v>
      </c>
      <c r="H68" s="190">
        <f t="shared" si="18"/>
        <v>0.99993069432093185</v>
      </c>
      <c r="I68" s="190">
        <f t="shared" si="18"/>
        <v>0.9998214734013664</v>
      </c>
      <c r="J68" s="190">
        <f t="shared" si="18"/>
        <v>0.9996778988683479</v>
      </c>
      <c r="K68" s="190">
        <f t="shared" si="18"/>
        <v>0.99985063978793876</v>
      </c>
      <c r="L68" s="190">
        <f t="shared" si="18"/>
        <v>0.99985063978793876</v>
      </c>
      <c r="M68" s="190">
        <f t="shared" si="18"/>
        <v>0.99985063978793876</v>
      </c>
      <c r="N68" s="190">
        <f t="shared" si="18"/>
        <v>0.99980464289578252</v>
      </c>
      <c r="O68" s="190">
        <f t="shared" si="18"/>
        <v>0.99993739799080483</v>
      </c>
      <c r="P68" s="190">
        <f t="shared" si="18"/>
        <v>0.9999795330956911</v>
      </c>
      <c r="Q68" s="190">
        <f t="shared" si="18"/>
        <v>0.9999795330956911</v>
      </c>
      <c r="R68" s="190">
        <f t="shared" si="18"/>
        <v>0.99990643546493574</v>
      </c>
      <c r="S68" s="190">
        <f t="shared" si="18"/>
        <v>0.99980464289578252</v>
      </c>
      <c r="T68" s="190">
        <f t="shared" ref="T68:AI83" si="20">IF((T$2-(SQRT((T$9/T$15)^2+4*T$16*T$14))*$B68) &lt; 0, 0.5*EXP(((T$9/T$15)*T$2)/(2*T$14))*(EXP(-(T$2*(SQRT((T$9/T$15)^2+4*T$16*T$14)))/(2*T$14))*(2-ERFC(-(T$2-(SQRT((T$9/T$15)^2+4*T$16*T$14))*$B68)/(2*SQRT(T$14*$B68))))),0.5*EXP(((T$9/T$15)*T$2)/(2*T$14))*(EXP(-(T$2*(SQRT((T$9/T$15)^2+4*T$16*T$14)))/(2*T$14))*ERFC((T$2-(SQRT((T$9/T$15)^2+4*T$16*T$14))*$B68)/(2*SQRT(T$14*$B68)))))</f>
        <v>0.9997262157254948</v>
      </c>
      <c r="U68" s="230">
        <f t="shared" si="20"/>
        <v>0.94809912410673491</v>
      </c>
      <c r="V68" s="230">
        <f t="shared" si="19"/>
        <v>0.90918931348244203</v>
      </c>
      <c r="W68" s="235">
        <f t="shared" si="19"/>
        <v>0.99993739799079739</v>
      </c>
    </row>
    <row r="69" spans="2:23">
      <c r="B69" s="218">
        <v>480</v>
      </c>
      <c r="C69" s="220" t="s">
        <v>16</v>
      </c>
      <c r="D69" s="224">
        <f t="shared" si="18"/>
        <v>0.99999624719385471</v>
      </c>
      <c r="E69" s="190">
        <f t="shared" si="18"/>
        <v>0.99997668850623522</v>
      </c>
      <c r="F69" s="190">
        <f t="shared" si="18"/>
        <v>0.99994942641220042</v>
      </c>
      <c r="G69" s="190">
        <f t="shared" si="18"/>
        <v>0.99994942641220042</v>
      </c>
      <c r="H69" s="190">
        <f t="shared" si="18"/>
        <v>0.99994942641220042</v>
      </c>
      <c r="I69" s="190">
        <f t="shared" si="18"/>
        <v>0.99986609708824736</v>
      </c>
      <c r="J69" s="190">
        <f t="shared" si="18"/>
        <v>0.99975396221606028</v>
      </c>
      <c r="K69" s="190">
        <f t="shared" si="18"/>
        <v>0.99988855483937211</v>
      </c>
      <c r="L69" s="190">
        <f t="shared" si="18"/>
        <v>0.99988855483937211</v>
      </c>
      <c r="M69" s="190">
        <f t="shared" si="18"/>
        <v>0.99988855483937211</v>
      </c>
      <c r="N69" s="190">
        <f t="shared" si="18"/>
        <v>0.99985321823351736</v>
      </c>
      <c r="O69" s="190">
        <f t="shared" si="18"/>
        <v>0.9999544980249091</v>
      </c>
      <c r="P69" s="190">
        <f t="shared" si="18"/>
        <v>0.99998559416743205</v>
      </c>
      <c r="Q69" s="190">
        <f t="shared" si="18"/>
        <v>0.99998559416743205</v>
      </c>
      <c r="R69" s="190">
        <f t="shared" si="18"/>
        <v>0.99993119590233992</v>
      </c>
      <c r="S69" s="190">
        <f t="shared" si="18"/>
        <v>0.99985321823351736</v>
      </c>
      <c r="T69" s="190">
        <f t="shared" si="20"/>
        <v>0.99979223845439125</v>
      </c>
      <c r="U69" s="230">
        <f t="shared" si="20"/>
        <v>0.9525081099049727</v>
      </c>
      <c r="V69" s="230">
        <f t="shared" si="19"/>
        <v>0.91522857357135934</v>
      </c>
      <c r="W69" s="235">
        <f t="shared" si="19"/>
        <v>0.99995449802490344</v>
      </c>
    </row>
    <row r="70" spans="2:23">
      <c r="B70" s="218">
        <v>490</v>
      </c>
      <c r="C70" s="220" t="s">
        <v>16</v>
      </c>
      <c r="D70" s="224">
        <f t="shared" si="18"/>
        <v>0.99999745683398511</v>
      </c>
      <c r="E70" s="190">
        <f t="shared" si="18"/>
        <v>0.99998338346170945</v>
      </c>
      <c r="F70" s="190">
        <f t="shared" si="18"/>
        <v>0.99996312308333124</v>
      </c>
      <c r="G70" s="190">
        <f t="shared" si="18"/>
        <v>0.99996312308333124</v>
      </c>
      <c r="H70" s="190">
        <f t="shared" si="18"/>
        <v>0.99996312308333124</v>
      </c>
      <c r="I70" s="190">
        <f t="shared" si="18"/>
        <v>0.99989964016145194</v>
      </c>
      <c r="J70" s="190">
        <f t="shared" si="18"/>
        <v>0.99981219582543701</v>
      </c>
      <c r="K70" s="190">
        <f t="shared" si="18"/>
        <v>0.99991690613974837</v>
      </c>
      <c r="L70" s="190">
        <f t="shared" si="18"/>
        <v>0.99991690613974837</v>
      </c>
      <c r="M70" s="190">
        <f t="shared" si="18"/>
        <v>0.99991690613974837</v>
      </c>
      <c r="N70" s="190">
        <f t="shared" si="18"/>
        <v>0.99988979717535276</v>
      </c>
      <c r="O70" s="190">
        <f t="shared" si="18"/>
        <v>0.99996695230448884</v>
      </c>
      <c r="P70" s="190">
        <f t="shared" si="18"/>
        <v>0.99998986820969094</v>
      </c>
      <c r="Q70" s="190">
        <f t="shared" si="18"/>
        <v>0.99998986820969094</v>
      </c>
      <c r="R70" s="190">
        <f t="shared" si="18"/>
        <v>0.99994944207727499</v>
      </c>
      <c r="S70" s="190">
        <f t="shared" si="18"/>
        <v>0.99988979717535276</v>
      </c>
      <c r="T70" s="190">
        <f t="shared" si="20"/>
        <v>0.99984245579346043</v>
      </c>
      <c r="U70" s="230">
        <f t="shared" si="20"/>
        <v>0.95654673584511252</v>
      </c>
      <c r="V70" s="230">
        <f t="shared" si="20"/>
        <v>0.92086810235369487</v>
      </c>
      <c r="W70" s="235">
        <f t="shared" si="20"/>
        <v>0.99996695230448462</v>
      </c>
    </row>
    <row r="71" spans="2:23">
      <c r="B71" s="218">
        <v>500</v>
      </c>
      <c r="C71" s="220" t="s">
        <v>16</v>
      </c>
      <c r="D71" s="224">
        <f t="shared" si="18"/>
        <v>0.99999827785675621</v>
      </c>
      <c r="E71" s="190">
        <f t="shared" si="18"/>
        <v>0.99998816422912995</v>
      </c>
      <c r="F71" s="190">
        <f t="shared" si="18"/>
        <v>0.99997312913744463</v>
      </c>
      <c r="G71" s="190">
        <f t="shared" si="18"/>
        <v>0.99997312913744463</v>
      </c>
      <c r="H71" s="190">
        <f t="shared" si="18"/>
        <v>0.99997312913744463</v>
      </c>
      <c r="I71" s="190">
        <f t="shared" si="18"/>
        <v>0.99992483208821281</v>
      </c>
      <c r="J71" s="190">
        <f t="shared" si="18"/>
        <v>0.99985674108863631</v>
      </c>
      <c r="K71" s="190">
        <f t="shared" si="18"/>
        <v>0.99993808755110503</v>
      </c>
      <c r="L71" s="190">
        <f t="shared" si="18"/>
        <v>0.99993808755110503</v>
      </c>
      <c r="M71" s="190">
        <f t="shared" si="18"/>
        <v>0.99993808755110503</v>
      </c>
      <c r="N71" s="190">
        <f t="shared" si="18"/>
        <v>0.99991731797747252</v>
      </c>
      <c r="O71" s="190">
        <f t="shared" si="18"/>
        <v>0.99997601488827093</v>
      </c>
      <c r="P71" s="190">
        <f t="shared" si="18"/>
        <v>0.99999287939589199</v>
      </c>
      <c r="Q71" s="190">
        <f t="shared" si="18"/>
        <v>0.99999287939589199</v>
      </c>
      <c r="R71" s="190">
        <f t="shared" si="18"/>
        <v>0.99996287585240984</v>
      </c>
      <c r="S71" s="190">
        <f t="shared" si="18"/>
        <v>0.99991731797747252</v>
      </c>
      <c r="T71" s="190">
        <f t="shared" si="20"/>
        <v>0.99988061763327896</v>
      </c>
      <c r="U71" s="230">
        <f t="shared" si="20"/>
        <v>0.96024539246373375</v>
      </c>
      <c r="V71" s="230">
        <f t="shared" si="20"/>
        <v>0.92613389224962572</v>
      </c>
      <c r="W71" s="235">
        <f t="shared" si="20"/>
        <v>0.99997601488826782</v>
      </c>
    </row>
    <row r="72" spans="2:23">
      <c r="B72" s="218">
        <v>510</v>
      </c>
      <c r="C72" s="220" t="s">
        <v>16</v>
      </c>
      <c r="D72" s="224">
        <f t="shared" si="18"/>
        <v>0.99999883464075501</v>
      </c>
      <c r="E72" s="190">
        <f t="shared" si="18"/>
        <v>0.99999157524183979</v>
      </c>
      <c r="F72" s="190">
        <f t="shared" si="18"/>
        <v>0.99998043303459594</v>
      </c>
      <c r="G72" s="190">
        <f t="shared" si="18"/>
        <v>0.99998043303459594</v>
      </c>
      <c r="H72" s="190">
        <f t="shared" si="18"/>
        <v>0.99998043303459594</v>
      </c>
      <c r="I72" s="190">
        <f t="shared" si="18"/>
        <v>0.99994373661170366</v>
      </c>
      <c r="J72" s="190">
        <f t="shared" si="18"/>
        <v>0.99989078842996426</v>
      </c>
      <c r="K72" s="190">
        <f t="shared" si="18"/>
        <v>0.99995389938742285</v>
      </c>
      <c r="L72" s="190">
        <f t="shared" si="18"/>
        <v>0.99995389938742285</v>
      </c>
      <c r="M72" s="190">
        <f t="shared" si="18"/>
        <v>0.99995389938742285</v>
      </c>
      <c r="N72" s="190">
        <f t="shared" si="18"/>
        <v>0.99993800655996434</v>
      </c>
      <c r="O72" s="190">
        <f t="shared" si="18"/>
        <v>0.99998260393528948</v>
      </c>
      <c r="P72" s="190">
        <f t="shared" si="18"/>
        <v>0.99999499908073419</v>
      </c>
      <c r="Q72" s="190">
        <f t="shared" si="18"/>
        <v>0.99999499908073419</v>
      </c>
      <c r="R72" s="190">
        <f t="shared" si="18"/>
        <v>0.99997275825057819</v>
      </c>
      <c r="S72" s="190">
        <f t="shared" si="18"/>
        <v>0.99993800655996434</v>
      </c>
      <c r="T72" s="190">
        <f t="shared" si="20"/>
        <v>0.99990959411454938</v>
      </c>
      <c r="U72" s="230">
        <f t="shared" si="20"/>
        <v>0.9636321176574848</v>
      </c>
      <c r="V72" s="230">
        <f t="shared" si="20"/>
        <v>0.93105033208862975</v>
      </c>
      <c r="W72" s="235">
        <f t="shared" si="20"/>
        <v>0.99998260393528715</v>
      </c>
    </row>
    <row r="73" spans="2:23">
      <c r="B73" s="218">
        <v>520</v>
      </c>
      <c r="C73" s="220" t="s">
        <v>16</v>
      </c>
      <c r="D73" s="224">
        <f t="shared" si="18"/>
        <v>0.99999921192994412</v>
      </c>
      <c r="E73" s="190">
        <f t="shared" si="18"/>
        <v>0.99999400704381147</v>
      </c>
      <c r="F73" s="190">
        <f t="shared" si="18"/>
        <v>0.99998576041025056</v>
      </c>
      <c r="G73" s="190">
        <f t="shared" si="18"/>
        <v>0.99998576041025056</v>
      </c>
      <c r="H73" s="190">
        <f t="shared" si="18"/>
        <v>0.99998576041025056</v>
      </c>
      <c r="I73" s="190">
        <f t="shared" si="18"/>
        <v>0.99995791212420648</v>
      </c>
      <c r="J73" s="190">
        <f t="shared" si="18"/>
        <v>0.99991679249483367</v>
      </c>
      <c r="K73" s="190">
        <f t="shared" si="18"/>
        <v>0.99996569384711231</v>
      </c>
      <c r="L73" s="190">
        <f t="shared" si="18"/>
        <v>0.99996569384711231</v>
      </c>
      <c r="M73" s="190">
        <f t="shared" si="18"/>
        <v>0.99996569384711231</v>
      </c>
      <c r="N73" s="190">
        <f t="shared" si="18"/>
        <v>0.99995354700024075</v>
      </c>
      <c r="O73" s="190">
        <f t="shared" si="18"/>
        <v>0.99998739082711463</v>
      </c>
      <c r="P73" s="190">
        <f t="shared" si="18"/>
        <v>0.99999649003132451</v>
      </c>
      <c r="Q73" s="190">
        <f t="shared" si="18"/>
        <v>0.99999649003132451</v>
      </c>
      <c r="R73" s="190">
        <f t="shared" si="18"/>
        <v>0.99998002245237916</v>
      </c>
      <c r="S73" s="190">
        <f t="shared" si="18"/>
        <v>0.99995354700024075</v>
      </c>
      <c r="T73" s="190">
        <f t="shared" si="20"/>
        <v>0.99993157907343677</v>
      </c>
      <c r="U73" s="230">
        <f t="shared" si="20"/>
        <v>0.96673271663396132</v>
      </c>
      <c r="V73" s="230">
        <f t="shared" si="20"/>
        <v>0.93564025692603836</v>
      </c>
      <c r="W73" s="235">
        <f t="shared" si="20"/>
        <v>0.99998739082711297</v>
      </c>
    </row>
    <row r="74" spans="2:23">
      <c r="B74" s="218">
        <v>530</v>
      </c>
      <c r="C74" s="220" t="s">
        <v>16</v>
      </c>
      <c r="D74" s="224">
        <f t="shared" si="18"/>
        <v>0.99999946739977186</v>
      </c>
      <c r="E74" s="190">
        <f t="shared" si="18"/>
        <v>0.9999957394658463</v>
      </c>
      <c r="F74" s="190">
        <f t="shared" si="18"/>
        <v>0.999989643343415</v>
      </c>
      <c r="G74" s="190">
        <f t="shared" si="18"/>
        <v>0.999989643343415</v>
      </c>
      <c r="H74" s="190">
        <f t="shared" si="18"/>
        <v>0.999989643343415</v>
      </c>
      <c r="I74" s="190">
        <f t="shared" si="18"/>
        <v>0.99996853400590002</v>
      </c>
      <c r="J74" s="190">
        <f t="shared" si="18"/>
        <v>0.99993663954704326</v>
      </c>
      <c r="K74" s="190">
        <f t="shared" si="18"/>
        <v>0.99997448534959876</v>
      </c>
      <c r="L74" s="190">
        <f t="shared" si="18"/>
        <v>0.99997448534959876</v>
      </c>
      <c r="M74" s="190">
        <f t="shared" si="18"/>
        <v>0.99997448534959876</v>
      </c>
      <c r="N74" s="190">
        <f t="shared" si="18"/>
        <v>0.99996521187668419</v>
      </c>
      <c r="O74" s="190">
        <f t="shared" si="18"/>
        <v>0.99999086592044684</v>
      </c>
      <c r="P74" s="190">
        <f t="shared" si="18"/>
        <v>0.99999753796790303</v>
      </c>
      <c r="Q74" s="190">
        <f t="shared" si="18"/>
        <v>0.99999753796790303</v>
      </c>
      <c r="R74" s="190">
        <f t="shared" si="18"/>
        <v>0.9999853582102316</v>
      </c>
      <c r="S74" s="190">
        <f t="shared" si="18"/>
        <v>0.99996521187668419</v>
      </c>
      <c r="T74" s="190">
        <f t="shared" si="20"/>
        <v>0.99994824734957777</v>
      </c>
      <c r="U74" s="230">
        <f t="shared" si="20"/>
        <v>0.96957096120967412</v>
      </c>
      <c r="V74" s="230">
        <f t="shared" si="20"/>
        <v>0.93992511331070672</v>
      </c>
      <c r="W74" s="235">
        <f t="shared" si="20"/>
        <v>0.99999086592044562</v>
      </c>
    </row>
    <row r="75" spans="2:23">
      <c r="B75" s="218">
        <v>540</v>
      </c>
      <c r="C75" s="220" t="s">
        <v>16</v>
      </c>
      <c r="D75" s="224">
        <f t="shared" si="18"/>
        <v>0.99999964026293275</v>
      </c>
      <c r="E75" s="190">
        <f t="shared" si="18"/>
        <v>0.99999697279671507</v>
      </c>
      <c r="F75" s="190">
        <f t="shared" si="18"/>
        <v>0.99999247156752369</v>
      </c>
      <c r="G75" s="190">
        <f t="shared" si="18"/>
        <v>0.99999247156752369</v>
      </c>
      <c r="H75" s="190">
        <f t="shared" si="18"/>
        <v>0.99999247156752369</v>
      </c>
      <c r="I75" s="190">
        <f t="shared" si="18"/>
        <v>0.99997648777763126</v>
      </c>
      <c r="J75" s="190">
        <f t="shared" si="18"/>
        <v>0.99995177747801745</v>
      </c>
      <c r="K75" s="190">
        <f t="shared" si="18"/>
        <v>0.9999810340752876</v>
      </c>
      <c r="L75" s="190">
        <f t="shared" si="18"/>
        <v>0.9999810340752876</v>
      </c>
      <c r="M75" s="190">
        <f t="shared" si="18"/>
        <v>0.9999810340752876</v>
      </c>
      <c r="N75" s="190">
        <f t="shared" si="18"/>
        <v>0.99997396173122322</v>
      </c>
      <c r="O75" s="190">
        <f t="shared" si="18"/>
        <v>0.99999338696729767</v>
      </c>
      <c r="P75" s="190">
        <f t="shared" si="18"/>
        <v>0.99999827401628549</v>
      </c>
      <c r="Q75" s="190">
        <f t="shared" si="18"/>
        <v>0.99999827401628549</v>
      </c>
      <c r="R75" s="190">
        <f t="shared" si="18"/>
        <v>0.99998927478731003</v>
      </c>
      <c r="S75" s="190">
        <f t="shared" si="18"/>
        <v>0.99997396173122322</v>
      </c>
      <c r="T75" s="190">
        <f t="shared" si="20"/>
        <v>0.99996087609834217</v>
      </c>
      <c r="U75" s="230">
        <f t="shared" si="20"/>
        <v>0.9721687031617664</v>
      </c>
      <c r="V75" s="230">
        <f t="shared" si="20"/>
        <v>0.94392495156511069</v>
      </c>
      <c r="W75" s="235">
        <f t="shared" si="20"/>
        <v>0.99999338696729678</v>
      </c>
    </row>
    <row r="76" spans="2:23">
      <c r="B76" s="218">
        <v>550</v>
      </c>
      <c r="C76" s="220" t="s">
        <v>16</v>
      </c>
      <c r="D76" s="224">
        <f t="shared" si="18"/>
        <v>0.99999975715397904</v>
      </c>
      <c r="E76" s="190">
        <f t="shared" si="18"/>
        <v>0.99999785025033283</v>
      </c>
      <c r="F76" s="190">
        <f t="shared" si="18"/>
        <v>0.99999453026685592</v>
      </c>
      <c r="G76" s="190">
        <f t="shared" si="18"/>
        <v>0.99999453026685592</v>
      </c>
      <c r="H76" s="190">
        <f t="shared" si="18"/>
        <v>0.99999453026685592</v>
      </c>
      <c r="I76" s="190">
        <f t="shared" si="18"/>
        <v>0.99998243989622648</v>
      </c>
      <c r="J76" s="190">
        <f t="shared" si="18"/>
        <v>0.99996331653251347</v>
      </c>
      <c r="K76" s="190">
        <f t="shared" si="18"/>
        <v>0.99998590910166618</v>
      </c>
      <c r="L76" s="190">
        <f t="shared" si="18"/>
        <v>0.99998590910166618</v>
      </c>
      <c r="M76" s="190">
        <f t="shared" si="18"/>
        <v>0.99998590910166618</v>
      </c>
      <c r="N76" s="190">
        <f t="shared" si="18"/>
        <v>0.99998052081975308</v>
      </c>
      <c r="O76" s="190">
        <f t="shared" si="18"/>
        <v>0.99999521471037289</v>
      </c>
      <c r="P76" s="190">
        <f t="shared" si="18"/>
        <v>0.99999879066531405</v>
      </c>
      <c r="Q76" s="190">
        <f t="shared" si="18"/>
        <v>0.99999879066531405</v>
      </c>
      <c r="R76" s="190">
        <f t="shared" si="18"/>
        <v>0.99999214780147405</v>
      </c>
      <c r="S76" s="190">
        <f t="shared" si="18"/>
        <v>0.99998052081975308</v>
      </c>
      <c r="T76" s="190">
        <f t="shared" si="20"/>
        <v>0.99997043818421172</v>
      </c>
      <c r="U76" s="230">
        <f t="shared" si="20"/>
        <v>0.97454603380764648</v>
      </c>
      <c r="V76" s="230">
        <f t="shared" si="20"/>
        <v>0.94765858015803561</v>
      </c>
      <c r="W76" s="235">
        <f t="shared" si="20"/>
        <v>0.99999521471037223</v>
      </c>
    </row>
    <row r="77" spans="2:23">
      <c r="B77" s="218">
        <v>560</v>
      </c>
      <c r="C77" s="220" t="s">
        <v>16</v>
      </c>
      <c r="D77" s="224">
        <f t="shared" si="18"/>
        <v>0.99999983614777654</v>
      </c>
      <c r="E77" s="190">
        <f t="shared" si="18"/>
        <v>0.99999847413491383</v>
      </c>
      <c r="F77" s="190">
        <f t="shared" si="18"/>
        <v>0.99999602792865283</v>
      </c>
      <c r="G77" s="190">
        <f t="shared" si="18"/>
        <v>0.99999602792865283</v>
      </c>
      <c r="H77" s="190">
        <f t="shared" si="18"/>
        <v>0.99999602792865283</v>
      </c>
      <c r="I77" s="190">
        <f t="shared" si="18"/>
        <v>0.99998689146696196</v>
      </c>
      <c r="J77" s="190">
        <f t="shared" si="18"/>
        <v>0.99997210722825336</v>
      </c>
      <c r="K77" s="190">
        <f t="shared" si="18"/>
        <v>0.99998953603930218</v>
      </c>
      <c r="L77" s="190">
        <f t="shared" si="18"/>
        <v>0.99998953603930218</v>
      </c>
      <c r="M77" s="190">
        <f t="shared" si="18"/>
        <v>0.99998953603930218</v>
      </c>
      <c r="N77" s="190">
        <f t="shared" si="18"/>
        <v>0.99998543470314094</v>
      </c>
      <c r="O77" s="190">
        <f t="shared" si="18"/>
        <v>0.99999653900916519</v>
      </c>
      <c r="P77" s="190">
        <f t="shared" si="18"/>
        <v>0.99999915309161969</v>
      </c>
      <c r="Q77" s="190">
        <f t="shared" si="18"/>
        <v>0.99999915309161969</v>
      </c>
      <c r="R77" s="190">
        <f t="shared" si="18"/>
        <v>0.99999425403327746</v>
      </c>
      <c r="S77" s="190">
        <f t="shared" si="18"/>
        <v>0.99998543470314094</v>
      </c>
      <c r="T77" s="190">
        <f t="shared" si="20"/>
        <v>0.99997767394712855</v>
      </c>
      <c r="U77" s="230">
        <f t="shared" si="20"/>
        <v>0.97672142291135644</v>
      </c>
      <c r="V77" s="230">
        <f t="shared" si="20"/>
        <v>0.9511435696632462</v>
      </c>
      <c r="W77" s="235">
        <f t="shared" si="20"/>
        <v>0.99999653900916474</v>
      </c>
    </row>
    <row r="78" spans="2:23">
      <c r="B78" s="218">
        <v>570</v>
      </c>
      <c r="C78" s="220" t="s">
        <v>16</v>
      </c>
      <c r="D78" s="224">
        <f t="shared" si="18"/>
        <v>0.99999988950010776</v>
      </c>
      <c r="E78" s="190">
        <f t="shared" si="18"/>
        <v>0.99999891747348313</v>
      </c>
      <c r="F78" s="190">
        <f t="shared" si="18"/>
        <v>0.99999711683766535</v>
      </c>
      <c r="G78" s="190">
        <f t="shared" si="18"/>
        <v>0.99999711683766535</v>
      </c>
      <c r="H78" s="190">
        <f t="shared" si="18"/>
        <v>0.99999711683766535</v>
      </c>
      <c r="I78" s="190">
        <f t="shared" si="18"/>
        <v>0.99999021893166307</v>
      </c>
      <c r="J78" s="190">
        <f t="shared" si="18"/>
        <v>0.99997880053159827</v>
      </c>
      <c r="K78" s="190">
        <f t="shared" si="18"/>
        <v>0.99999223291786876</v>
      </c>
      <c r="L78" s="190">
        <f t="shared" si="18"/>
        <v>0.99999223291786876</v>
      </c>
      <c r="M78" s="190">
        <f t="shared" si="18"/>
        <v>0.99999223291786876</v>
      </c>
      <c r="N78" s="190">
        <f t="shared" si="18"/>
        <v>0.99998911396217127</v>
      </c>
      <c r="O78" s="190">
        <f t="shared" si="18"/>
        <v>0.99999749798791659</v>
      </c>
      <c r="P78" s="190">
        <f t="shared" si="18"/>
        <v>0.99999940718551217</v>
      </c>
      <c r="Q78" s="190">
        <f t="shared" si="18"/>
        <v>0.99999940718551217</v>
      </c>
      <c r="R78" s="190">
        <f t="shared" si="18"/>
        <v>0.99999579725172238</v>
      </c>
      <c r="S78" s="190">
        <f t="shared" si="18"/>
        <v>0.99998911396217127</v>
      </c>
      <c r="T78" s="190">
        <f t="shared" si="20"/>
        <v>0.99998314625892037</v>
      </c>
      <c r="U78" s="230">
        <f t="shared" si="20"/>
        <v>0.97871182287806369</v>
      </c>
      <c r="V78" s="230">
        <f t="shared" si="20"/>
        <v>0.95439638891947309</v>
      </c>
      <c r="W78" s="235">
        <f t="shared" si="20"/>
        <v>0.99999749798791626</v>
      </c>
    </row>
    <row r="79" spans="2:23">
      <c r="B79" s="218">
        <v>580</v>
      </c>
      <c r="C79" s="220" t="s">
        <v>16</v>
      </c>
      <c r="D79" s="224">
        <f t="shared" si="18"/>
        <v>0.99999992551457884</v>
      </c>
      <c r="E79" s="190">
        <f t="shared" si="18"/>
        <v>0.99999923234425447</v>
      </c>
      <c r="F79" s="190">
        <f t="shared" si="18"/>
        <v>0.99999790813664935</v>
      </c>
      <c r="G79" s="190">
        <f t="shared" si="18"/>
        <v>0.99999790813664935</v>
      </c>
      <c r="H79" s="190">
        <f t="shared" si="18"/>
        <v>0.99999790813664935</v>
      </c>
      <c r="I79" s="190">
        <f t="shared" si="18"/>
        <v>0.99999270484631619</v>
      </c>
      <c r="J79" s="190">
        <f t="shared" si="18"/>
        <v>0.99998389426036072</v>
      </c>
      <c r="K79" s="190">
        <f t="shared" si="18"/>
        <v>0.9999942371821916</v>
      </c>
      <c r="L79" s="190">
        <f t="shared" si="18"/>
        <v>0.9999942371821916</v>
      </c>
      <c r="M79" s="190">
        <f t="shared" si="18"/>
        <v>0.9999942371821916</v>
      </c>
      <c r="N79" s="190">
        <f t="shared" si="18"/>
        <v>0.99999186733092948</v>
      </c>
      <c r="O79" s="190">
        <f t="shared" si="18"/>
        <v>0.9999981920503952</v>
      </c>
      <c r="P79" s="190">
        <f t="shared" si="18"/>
        <v>0.99999958523210652</v>
      </c>
      <c r="Q79" s="190">
        <f t="shared" si="18"/>
        <v>0.99999958523210652</v>
      </c>
      <c r="R79" s="190">
        <f t="shared" si="18"/>
        <v>0.99999692734911261</v>
      </c>
      <c r="S79" s="190">
        <f t="shared" si="18"/>
        <v>0.99999186733092948</v>
      </c>
      <c r="T79" s="190">
        <f t="shared" si="20"/>
        <v>0.99998728269636072</v>
      </c>
      <c r="U79" s="230">
        <f t="shared" si="20"/>
        <v>0.98053279978696672</v>
      </c>
      <c r="V79" s="230">
        <f t="shared" si="20"/>
        <v>0.95743241131393697</v>
      </c>
      <c r="W79" s="235">
        <f t="shared" si="20"/>
        <v>0.99999819205039497</v>
      </c>
    </row>
    <row r="80" spans="2:23">
      <c r="B80" s="218">
        <v>590</v>
      </c>
      <c r="C80" s="220" t="s">
        <v>16</v>
      </c>
      <c r="D80" s="224">
        <f t="shared" si="18"/>
        <v>0.99999994981296481</v>
      </c>
      <c r="E80" s="190">
        <f t="shared" si="18"/>
        <v>0.99999945586003569</v>
      </c>
      <c r="F80" s="190">
        <f t="shared" si="18"/>
        <v>0.99999848287995052</v>
      </c>
      <c r="G80" s="190">
        <f t="shared" si="18"/>
        <v>0.99999848287995052</v>
      </c>
      <c r="H80" s="190">
        <f t="shared" si="18"/>
        <v>0.99999848287995052</v>
      </c>
      <c r="I80" s="190">
        <f t="shared" ref="I80:AA81" si="21">IF((I$2-(SQRT((I$9/I$15)^2+4*I$16*I$14))*$B80) &lt; 0, 0.5*EXP(((I$9/I$15)*I$2)/(2*I$14))*(EXP(-(I$2*(SQRT((I$9/I$15)^2+4*I$16*I$14)))/(2*I$14))*(2-ERFC(-(I$2-(SQRT((I$9/I$15)^2+4*I$16*I$14))*$B80)/(2*SQRT(I$14*$B80))))),0.5*EXP(((I$9/I$15)*I$2)/(2*I$14))*(EXP(-(I$2*(SQRT((I$9/I$15)^2+4*I$16*I$14)))/(2*I$14))*ERFC((I$2-(SQRT((I$9/I$15)^2+4*I$16*I$14))*$B80)/(2*SQRT(I$14*$B80)))))</f>
        <v>0.99999456113121254</v>
      </c>
      <c r="J80" s="190">
        <f t="shared" si="21"/>
        <v>0.99998776881670226</v>
      </c>
      <c r="K80" s="190">
        <f t="shared" si="21"/>
        <v>0.99999572597407405</v>
      </c>
      <c r="L80" s="190">
        <f t="shared" si="21"/>
        <v>0.99999572597407405</v>
      </c>
      <c r="M80" s="190">
        <f t="shared" si="21"/>
        <v>0.99999572597407405</v>
      </c>
      <c r="N80" s="190">
        <f t="shared" si="21"/>
        <v>0.99999392677587495</v>
      </c>
      <c r="O80" s="190">
        <f t="shared" si="21"/>
        <v>0.99999869412480558</v>
      </c>
      <c r="P80" s="190">
        <f t="shared" si="21"/>
        <v>0.99999970992781018</v>
      </c>
      <c r="Q80" s="190">
        <f t="shared" si="21"/>
        <v>0.99999970992781018</v>
      </c>
      <c r="R80" s="190">
        <f t="shared" si="21"/>
        <v>0.99999775450032669</v>
      </c>
      <c r="S80" s="190">
        <f t="shared" si="21"/>
        <v>0.99999392677587495</v>
      </c>
      <c r="T80" s="190">
        <f t="shared" si="21"/>
        <v>0.99999040780036841</v>
      </c>
      <c r="U80" s="230">
        <f t="shared" si="21"/>
        <v>0.98219863599356783</v>
      </c>
      <c r="V80" s="230">
        <f t="shared" si="21"/>
        <v>0.96026603930435195</v>
      </c>
      <c r="W80" s="235">
        <f t="shared" si="21"/>
        <v>0.99999869412480547</v>
      </c>
    </row>
    <row r="81" spans="2:23">
      <c r="B81" s="221">
        <v>600</v>
      </c>
      <c r="C81" s="222" t="s">
        <v>16</v>
      </c>
      <c r="D81" s="225">
        <f t="shared" ref="D81:S14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0.99999996619874421</v>
      </c>
      <c r="E81" s="241">
        <f t="shared" si="22"/>
        <v>0.9999996144499278</v>
      </c>
      <c r="F81" s="241">
        <f t="shared" si="22"/>
        <v>0.9999989001370968</v>
      </c>
      <c r="G81" s="241">
        <f t="shared" si="22"/>
        <v>0.9999989001370968</v>
      </c>
      <c r="H81" s="241">
        <f t="shared" si="22"/>
        <v>0.9999989001370968</v>
      </c>
      <c r="I81" s="241">
        <f t="shared" si="22"/>
        <v>0.99999594661310531</v>
      </c>
      <c r="J81" s="241">
        <f t="shared" si="22"/>
        <v>0.99999071466852107</v>
      </c>
      <c r="K81" s="241">
        <f t="shared" si="22"/>
        <v>0.99999683135136463</v>
      </c>
      <c r="L81" s="241">
        <f t="shared" si="22"/>
        <v>0.99999683135136463</v>
      </c>
      <c r="M81" s="241">
        <f t="shared" si="22"/>
        <v>0.99999683135136463</v>
      </c>
      <c r="N81" s="241">
        <f t="shared" si="22"/>
        <v>0.99999546645467052</v>
      </c>
      <c r="O81" s="241">
        <f t="shared" si="22"/>
        <v>0.99999905714436066</v>
      </c>
      <c r="P81" s="241">
        <f t="shared" si="22"/>
        <v>0.99999979721693988</v>
      </c>
      <c r="Q81" s="241">
        <f t="shared" si="22"/>
        <v>0.99999979721693988</v>
      </c>
      <c r="R81" s="241">
        <f t="shared" si="22"/>
        <v>0.99999835962784056</v>
      </c>
      <c r="S81" s="241">
        <f t="shared" si="22"/>
        <v>0.99999546645467052</v>
      </c>
      <c r="T81" s="241">
        <f t="shared" si="21"/>
        <v>0.99999276771993595</v>
      </c>
      <c r="U81" s="242">
        <f t="shared" si="21"/>
        <v>0.98372243836158813</v>
      </c>
      <c r="V81" s="242">
        <f t="shared" si="21"/>
        <v>0.96291071336972256</v>
      </c>
      <c r="W81" s="243">
        <f t="shared" si="21"/>
        <v>0.99999905714436055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1"/>
  <sheetViews>
    <sheetView workbookViewId="0">
      <selection activeCell="A19" sqref="A19"/>
    </sheetView>
  </sheetViews>
  <sheetFormatPr baseColWidth="10" defaultRowHeight="15"/>
  <cols>
    <col min="1" max="1" width="42.140625" style="178" customWidth="1"/>
    <col min="2" max="2" width="11.42578125" style="185" customWidth="1"/>
    <col min="3" max="3" width="8.5703125" style="191" customWidth="1"/>
    <col min="4" max="4" width="7.7109375" style="192" customWidth="1"/>
    <col min="5" max="20" width="7.7109375" style="178" customWidth="1"/>
    <col min="21" max="21" width="7.7109375" style="192" customWidth="1"/>
    <col min="22" max="23" width="7.7109375" style="178" customWidth="1"/>
  </cols>
  <sheetData>
    <row r="1" spans="1:23">
      <c r="A1" s="193" t="s">
        <v>83</v>
      </c>
      <c r="B1" s="194" t="s">
        <v>84</v>
      </c>
      <c r="C1" s="195" t="s">
        <v>85</v>
      </c>
      <c r="D1" s="196" t="s">
        <v>53</v>
      </c>
      <c r="E1" s="197" t="s">
        <v>74</v>
      </c>
      <c r="F1" s="197" t="s">
        <v>17</v>
      </c>
      <c r="G1" s="197" t="s">
        <v>75</v>
      </c>
      <c r="H1" s="197" t="s">
        <v>18</v>
      </c>
      <c r="I1" s="197" t="s">
        <v>19</v>
      </c>
      <c r="J1" s="197" t="s">
        <v>20</v>
      </c>
      <c r="K1" s="197" t="s">
        <v>21</v>
      </c>
      <c r="L1" s="197" t="s">
        <v>22</v>
      </c>
      <c r="M1" s="197" t="s">
        <v>23</v>
      </c>
      <c r="N1" s="197" t="s">
        <v>24</v>
      </c>
      <c r="O1" s="197" t="s">
        <v>25</v>
      </c>
      <c r="P1" s="197" t="s">
        <v>76</v>
      </c>
      <c r="Q1" s="197" t="s">
        <v>26</v>
      </c>
      <c r="R1" s="197" t="s">
        <v>27</v>
      </c>
      <c r="S1" s="197" t="s">
        <v>28</v>
      </c>
      <c r="T1" s="197" t="s">
        <v>77</v>
      </c>
      <c r="U1" s="198" t="s">
        <v>121</v>
      </c>
      <c r="V1" s="198" t="s">
        <v>122</v>
      </c>
      <c r="W1" s="198" t="s">
        <v>129</v>
      </c>
    </row>
    <row r="2" spans="1:23">
      <c r="A2" s="175" t="s">
        <v>70</v>
      </c>
      <c r="B2" s="176" t="s">
        <v>86</v>
      </c>
      <c r="C2" s="176" t="s">
        <v>63</v>
      </c>
      <c r="D2" s="177">
        <v>50</v>
      </c>
      <c r="E2" s="180">
        <f>D2</f>
        <v>50</v>
      </c>
      <c r="F2" s="180">
        <f t="shared" ref="F2:U3" si="0">E2</f>
        <v>50</v>
      </c>
      <c r="G2" s="180">
        <f t="shared" si="0"/>
        <v>50</v>
      </c>
      <c r="H2" s="180">
        <f t="shared" si="0"/>
        <v>50</v>
      </c>
      <c r="I2" s="180">
        <f t="shared" si="0"/>
        <v>50</v>
      </c>
      <c r="J2" s="180">
        <f t="shared" si="0"/>
        <v>50</v>
      </c>
      <c r="K2" s="180">
        <f t="shared" si="0"/>
        <v>50</v>
      </c>
      <c r="L2" s="180">
        <f t="shared" si="0"/>
        <v>50</v>
      </c>
      <c r="M2" s="180">
        <f t="shared" si="0"/>
        <v>50</v>
      </c>
      <c r="N2" s="180">
        <f t="shared" si="0"/>
        <v>50</v>
      </c>
      <c r="O2" s="180">
        <f t="shared" si="0"/>
        <v>50</v>
      </c>
      <c r="P2" s="180">
        <f t="shared" si="0"/>
        <v>50</v>
      </c>
      <c r="Q2" s="180">
        <f t="shared" si="0"/>
        <v>50</v>
      </c>
      <c r="R2" s="180">
        <f t="shared" si="0"/>
        <v>50</v>
      </c>
      <c r="S2" s="180">
        <f t="shared" si="0"/>
        <v>50</v>
      </c>
      <c r="T2" s="180">
        <f t="shared" si="0"/>
        <v>50</v>
      </c>
      <c r="U2" s="180">
        <f t="shared" si="0"/>
        <v>50</v>
      </c>
      <c r="V2" s="180">
        <f t="shared" ref="V2:W3" si="1">U2</f>
        <v>50</v>
      </c>
      <c r="W2" s="180">
        <f t="shared" si="1"/>
        <v>50</v>
      </c>
    </row>
    <row r="3" spans="1:23">
      <c r="A3" s="175" t="s">
        <v>87</v>
      </c>
      <c r="B3" s="176" t="s">
        <v>88</v>
      </c>
      <c r="C3" s="176" t="s">
        <v>63</v>
      </c>
      <c r="D3" s="177">
        <v>3.5</v>
      </c>
      <c r="E3" s="180">
        <f>D3</f>
        <v>3.5</v>
      </c>
      <c r="F3" s="180">
        <f t="shared" si="0"/>
        <v>3.5</v>
      </c>
      <c r="G3" s="180">
        <f t="shared" si="0"/>
        <v>3.5</v>
      </c>
      <c r="H3" s="180">
        <f t="shared" si="0"/>
        <v>3.5</v>
      </c>
      <c r="I3" s="180">
        <f t="shared" si="0"/>
        <v>3.5</v>
      </c>
      <c r="J3" s="180">
        <f t="shared" si="0"/>
        <v>3.5</v>
      </c>
      <c r="K3" s="180">
        <f t="shared" si="0"/>
        <v>3.5</v>
      </c>
      <c r="L3" s="180">
        <f t="shared" si="0"/>
        <v>3.5</v>
      </c>
      <c r="M3" s="180">
        <f t="shared" si="0"/>
        <v>3.5</v>
      </c>
      <c r="N3" s="180">
        <f t="shared" si="0"/>
        <v>3.5</v>
      </c>
      <c r="O3" s="180">
        <f t="shared" si="0"/>
        <v>3.5</v>
      </c>
      <c r="P3" s="180">
        <f t="shared" si="0"/>
        <v>3.5</v>
      </c>
      <c r="Q3" s="180">
        <f t="shared" si="0"/>
        <v>3.5</v>
      </c>
      <c r="R3" s="180">
        <f t="shared" si="0"/>
        <v>3.5</v>
      </c>
      <c r="S3" s="180">
        <f t="shared" si="0"/>
        <v>3.5</v>
      </c>
      <c r="T3" s="180">
        <f t="shared" si="0"/>
        <v>3.5</v>
      </c>
      <c r="U3" s="180">
        <f t="shared" si="0"/>
        <v>3.5</v>
      </c>
      <c r="V3" s="180">
        <f t="shared" si="1"/>
        <v>3.5</v>
      </c>
      <c r="W3" s="180">
        <f t="shared" si="1"/>
        <v>3.5</v>
      </c>
    </row>
    <row r="4" spans="1:23">
      <c r="A4" s="175" t="s">
        <v>89</v>
      </c>
      <c r="B4" s="176" t="s">
        <v>90</v>
      </c>
      <c r="C4" s="176" t="s">
        <v>91</v>
      </c>
      <c r="D4" s="200">
        <f>22.99+3*14.007</f>
        <v>65.010999999999996</v>
      </c>
      <c r="E4" s="201">
        <v>94.106999999999999</v>
      </c>
      <c r="F4" s="201">
        <v>108.13299999999998</v>
      </c>
      <c r="G4" s="201">
        <v>108.13299999999998</v>
      </c>
      <c r="H4" s="201">
        <v>108.133</v>
      </c>
      <c r="I4" s="202">
        <v>122.15899999999999</v>
      </c>
      <c r="J4" s="202">
        <v>122.15899999999999</v>
      </c>
      <c r="K4" s="202">
        <v>122.15899999999999</v>
      </c>
      <c r="L4" s="202">
        <v>122.15899999999999</v>
      </c>
      <c r="M4" s="202">
        <v>122.15899999999999</v>
      </c>
      <c r="N4" s="202">
        <v>122.15899999999999</v>
      </c>
      <c r="O4" s="202">
        <v>136.185</v>
      </c>
      <c r="P4" s="202">
        <v>136.185</v>
      </c>
      <c r="Q4" s="202">
        <v>136.185</v>
      </c>
      <c r="R4" s="202">
        <v>122.15899999999999</v>
      </c>
      <c r="S4" s="202">
        <v>122.15899999999999</v>
      </c>
      <c r="T4" s="202">
        <v>122.15899999999999</v>
      </c>
      <c r="U4" s="200">
        <v>78.108000000000004</v>
      </c>
      <c r="V4" s="202">
        <v>92.133999999999986</v>
      </c>
      <c r="W4" s="202">
        <v>116.154</v>
      </c>
    </row>
    <row r="5" spans="1:23" ht="18">
      <c r="A5" s="175" t="s">
        <v>92</v>
      </c>
      <c r="B5" s="176" t="s">
        <v>93</v>
      </c>
      <c r="C5" s="179" t="s">
        <v>94</v>
      </c>
      <c r="D5" s="180">
        <f>'SV XII'!B8</f>
        <v>0.32092609277066125</v>
      </c>
      <c r="E5" s="180">
        <f>D5</f>
        <v>0.32092609277066125</v>
      </c>
      <c r="F5" s="180">
        <f t="shared" ref="F5:U6" si="2">E5</f>
        <v>0.32092609277066125</v>
      </c>
      <c r="G5" s="180">
        <f t="shared" si="2"/>
        <v>0.32092609277066125</v>
      </c>
      <c r="H5" s="180">
        <f t="shared" si="2"/>
        <v>0.32092609277066125</v>
      </c>
      <c r="I5" s="180">
        <f t="shared" si="2"/>
        <v>0.32092609277066125</v>
      </c>
      <c r="J5" s="180">
        <f t="shared" si="2"/>
        <v>0.32092609277066125</v>
      </c>
      <c r="K5" s="180">
        <f t="shared" si="2"/>
        <v>0.32092609277066125</v>
      </c>
      <c r="L5" s="180">
        <f t="shared" si="2"/>
        <v>0.32092609277066125</v>
      </c>
      <c r="M5" s="180">
        <f t="shared" si="2"/>
        <v>0.32092609277066125</v>
      </c>
      <c r="N5" s="180">
        <f t="shared" si="2"/>
        <v>0.32092609277066125</v>
      </c>
      <c r="O5" s="180">
        <f t="shared" si="2"/>
        <v>0.32092609277066125</v>
      </c>
      <c r="P5" s="180">
        <f t="shared" si="2"/>
        <v>0.32092609277066125</v>
      </c>
      <c r="Q5" s="180">
        <f t="shared" si="2"/>
        <v>0.32092609277066125</v>
      </c>
      <c r="R5" s="180">
        <f t="shared" si="2"/>
        <v>0.32092609277066125</v>
      </c>
      <c r="S5" s="180">
        <f t="shared" si="2"/>
        <v>0.32092609277066125</v>
      </c>
      <c r="T5" s="180">
        <f t="shared" si="2"/>
        <v>0.32092609277066125</v>
      </c>
      <c r="U5" s="180">
        <f t="shared" si="2"/>
        <v>0.32092609277066125</v>
      </c>
      <c r="V5" s="180">
        <f t="shared" ref="V5:W6" si="3">U5</f>
        <v>0.32092609277066125</v>
      </c>
      <c r="W5" s="180">
        <f t="shared" si="3"/>
        <v>0.32092609277066125</v>
      </c>
    </row>
    <row r="6" spans="1:23" ht="18">
      <c r="A6" s="175" t="s">
        <v>65</v>
      </c>
      <c r="B6" s="176" t="s">
        <v>95</v>
      </c>
      <c r="C6" s="176" t="s">
        <v>66</v>
      </c>
      <c r="D6" s="177">
        <v>2.65</v>
      </c>
      <c r="E6" s="180">
        <f>D6</f>
        <v>2.65</v>
      </c>
      <c r="F6" s="180">
        <f t="shared" si="2"/>
        <v>2.65</v>
      </c>
      <c r="G6" s="180">
        <f t="shared" si="2"/>
        <v>2.65</v>
      </c>
      <c r="H6" s="180">
        <f t="shared" si="2"/>
        <v>2.65</v>
      </c>
      <c r="I6" s="180">
        <f t="shared" si="2"/>
        <v>2.65</v>
      </c>
      <c r="J6" s="180">
        <f t="shared" si="2"/>
        <v>2.65</v>
      </c>
      <c r="K6" s="180">
        <f t="shared" si="2"/>
        <v>2.65</v>
      </c>
      <c r="L6" s="180">
        <f t="shared" si="2"/>
        <v>2.65</v>
      </c>
      <c r="M6" s="180">
        <f t="shared" si="2"/>
        <v>2.65</v>
      </c>
      <c r="N6" s="180">
        <f t="shared" si="2"/>
        <v>2.65</v>
      </c>
      <c r="O6" s="180">
        <f t="shared" si="2"/>
        <v>2.65</v>
      </c>
      <c r="P6" s="180">
        <f t="shared" si="2"/>
        <v>2.65</v>
      </c>
      <c r="Q6" s="180">
        <f t="shared" si="2"/>
        <v>2.65</v>
      </c>
      <c r="R6" s="180">
        <f t="shared" si="2"/>
        <v>2.65</v>
      </c>
      <c r="S6" s="180">
        <f t="shared" si="2"/>
        <v>2.65</v>
      </c>
      <c r="T6" s="180">
        <f t="shared" si="2"/>
        <v>2.65</v>
      </c>
      <c r="U6" s="180">
        <f t="shared" si="2"/>
        <v>2.65</v>
      </c>
      <c r="V6" s="180">
        <f t="shared" si="3"/>
        <v>2.65</v>
      </c>
      <c r="W6" s="180">
        <f t="shared" si="3"/>
        <v>2.65</v>
      </c>
    </row>
    <row r="7" spans="1:23" ht="18">
      <c r="A7" s="175" t="s">
        <v>96</v>
      </c>
      <c r="B7" s="176" t="s">
        <v>97</v>
      </c>
      <c r="C7" s="176" t="s">
        <v>66</v>
      </c>
      <c r="D7" s="177">
        <f>(1-D5)*D6</f>
        <v>1.7995458541577478</v>
      </c>
      <c r="E7" s="177">
        <f t="shared" ref="E7:W7" si="4">(1-E5)*E6</f>
        <v>1.7995458541577478</v>
      </c>
      <c r="F7" s="177">
        <f t="shared" si="4"/>
        <v>1.7995458541577478</v>
      </c>
      <c r="G7" s="177">
        <f t="shared" si="4"/>
        <v>1.7995458541577478</v>
      </c>
      <c r="H7" s="177">
        <f t="shared" si="4"/>
        <v>1.7995458541577478</v>
      </c>
      <c r="I7" s="177">
        <f t="shared" si="4"/>
        <v>1.7995458541577478</v>
      </c>
      <c r="J7" s="177">
        <f t="shared" si="4"/>
        <v>1.7995458541577478</v>
      </c>
      <c r="K7" s="177">
        <f t="shared" si="4"/>
        <v>1.7995458541577478</v>
      </c>
      <c r="L7" s="177">
        <f t="shared" si="4"/>
        <v>1.7995458541577478</v>
      </c>
      <c r="M7" s="177">
        <f t="shared" si="4"/>
        <v>1.7995458541577478</v>
      </c>
      <c r="N7" s="177">
        <f t="shared" si="4"/>
        <v>1.7995458541577478</v>
      </c>
      <c r="O7" s="177">
        <f t="shared" si="4"/>
        <v>1.7995458541577478</v>
      </c>
      <c r="P7" s="177">
        <f t="shared" si="4"/>
        <v>1.7995458541577478</v>
      </c>
      <c r="Q7" s="177">
        <f t="shared" si="4"/>
        <v>1.7995458541577478</v>
      </c>
      <c r="R7" s="177">
        <f t="shared" si="4"/>
        <v>1.7995458541577478</v>
      </c>
      <c r="S7" s="177">
        <f t="shared" si="4"/>
        <v>1.7995458541577478</v>
      </c>
      <c r="T7" s="177">
        <f t="shared" si="4"/>
        <v>1.7995458541577478</v>
      </c>
      <c r="U7" s="177">
        <f t="shared" si="4"/>
        <v>1.7995458541577478</v>
      </c>
      <c r="V7" s="177">
        <f t="shared" si="4"/>
        <v>1.7995458541577478</v>
      </c>
      <c r="W7" s="177">
        <f t="shared" si="4"/>
        <v>1.7995458541577478</v>
      </c>
    </row>
    <row r="8" spans="1:23">
      <c r="A8" s="175" t="s">
        <v>98</v>
      </c>
      <c r="B8" s="176" t="s">
        <v>68</v>
      </c>
      <c r="C8" s="176" t="s">
        <v>69</v>
      </c>
      <c r="D8" s="177">
        <f>'SV XII'!B9</f>
        <v>4.992</v>
      </c>
      <c r="E8" s="180">
        <f>D8</f>
        <v>4.992</v>
      </c>
      <c r="F8" s="180">
        <f t="shared" ref="F8:W8" si="5">E8</f>
        <v>4.992</v>
      </c>
      <c r="G8" s="180">
        <f t="shared" si="5"/>
        <v>4.992</v>
      </c>
      <c r="H8" s="180">
        <f t="shared" si="5"/>
        <v>4.992</v>
      </c>
      <c r="I8" s="180">
        <f t="shared" si="5"/>
        <v>4.992</v>
      </c>
      <c r="J8" s="180">
        <f t="shared" si="5"/>
        <v>4.992</v>
      </c>
      <c r="K8" s="180">
        <f t="shared" si="5"/>
        <v>4.992</v>
      </c>
      <c r="L8" s="180">
        <f t="shared" si="5"/>
        <v>4.992</v>
      </c>
      <c r="M8" s="180">
        <f t="shared" si="5"/>
        <v>4.992</v>
      </c>
      <c r="N8" s="180">
        <f t="shared" si="5"/>
        <v>4.992</v>
      </c>
      <c r="O8" s="180">
        <f t="shared" si="5"/>
        <v>4.992</v>
      </c>
      <c r="P8" s="180">
        <f t="shared" si="5"/>
        <v>4.992</v>
      </c>
      <c r="Q8" s="180">
        <f t="shared" si="5"/>
        <v>4.992</v>
      </c>
      <c r="R8" s="180">
        <f t="shared" si="5"/>
        <v>4.992</v>
      </c>
      <c r="S8" s="180">
        <f t="shared" si="5"/>
        <v>4.992</v>
      </c>
      <c r="T8" s="180">
        <f t="shared" si="5"/>
        <v>4.992</v>
      </c>
      <c r="U8" s="180">
        <f t="shared" si="5"/>
        <v>4.992</v>
      </c>
      <c r="V8" s="180">
        <f t="shared" si="5"/>
        <v>4.992</v>
      </c>
      <c r="W8" s="180">
        <f t="shared" si="5"/>
        <v>4.992</v>
      </c>
    </row>
    <row r="9" spans="1:23" ht="18">
      <c r="A9" s="175" t="s">
        <v>99</v>
      </c>
      <c r="B9" s="176" t="s">
        <v>100</v>
      </c>
      <c r="C9" s="176" t="s">
        <v>101</v>
      </c>
      <c r="D9" s="181">
        <f>D8/(PI()*(D3^2)*D5)</f>
        <v>0.4041881592116407</v>
      </c>
      <c r="E9" s="181">
        <f t="shared" ref="E9:W9" si="6">E8/(PI()*(E3^2)*E5)</f>
        <v>0.4041881592116407</v>
      </c>
      <c r="F9" s="181">
        <f t="shared" si="6"/>
        <v>0.4041881592116407</v>
      </c>
      <c r="G9" s="181">
        <f t="shared" si="6"/>
        <v>0.4041881592116407</v>
      </c>
      <c r="H9" s="181">
        <f t="shared" si="6"/>
        <v>0.4041881592116407</v>
      </c>
      <c r="I9" s="181">
        <f t="shared" si="6"/>
        <v>0.4041881592116407</v>
      </c>
      <c r="J9" s="181">
        <f t="shared" si="6"/>
        <v>0.4041881592116407</v>
      </c>
      <c r="K9" s="181">
        <f t="shared" si="6"/>
        <v>0.4041881592116407</v>
      </c>
      <c r="L9" s="181">
        <f t="shared" si="6"/>
        <v>0.4041881592116407</v>
      </c>
      <c r="M9" s="181">
        <f t="shared" si="6"/>
        <v>0.4041881592116407</v>
      </c>
      <c r="N9" s="181">
        <f t="shared" si="6"/>
        <v>0.4041881592116407</v>
      </c>
      <c r="O9" s="181">
        <f t="shared" si="6"/>
        <v>0.4041881592116407</v>
      </c>
      <c r="P9" s="181">
        <f t="shared" si="6"/>
        <v>0.4041881592116407</v>
      </c>
      <c r="Q9" s="181">
        <f t="shared" si="6"/>
        <v>0.4041881592116407</v>
      </c>
      <c r="R9" s="181">
        <f t="shared" si="6"/>
        <v>0.4041881592116407</v>
      </c>
      <c r="S9" s="181">
        <f t="shared" si="6"/>
        <v>0.4041881592116407</v>
      </c>
      <c r="T9" s="181">
        <f t="shared" si="6"/>
        <v>0.4041881592116407</v>
      </c>
      <c r="U9" s="181">
        <f t="shared" si="6"/>
        <v>0.4041881592116407</v>
      </c>
      <c r="V9" s="181">
        <f t="shared" si="6"/>
        <v>0.4041881592116407</v>
      </c>
      <c r="W9" s="181">
        <f t="shared" si="6"/>
        <v>0.4041881592116407</v>
      </c>
    </row>
    <row r="10" spans="1:23" ht="18">
      <c r="A10" s="175" t="s">
        <v>102</v>
      </c>
      <c r="B10" s="176" t="s">
        <v>103</v>
      </c>
      <c r="C10" s="176" t="s">
        <v>63</v>
      </c>
      <c r="D10" s="177">
        <f>'SV XII'!B10</f>
        <v>2.2999999999999998</v>
      </c>
      <c r="E10" s="180">
        <f>D10</f>
        <v>2.2999999999999998</v>
      </c>
      <c r="F10" s="180">
        <f t="shared" ref="F10:W10" si="7">E10</f>
        <v>2.2999999999999998</v>
      </c>
      <c r="G10" s="180">
        <f t="shared" si="7"/>
        <v>2.2999999999999998</v>
      </c>
      <c r="H10" s="180">
        <f t="shared" si="7"/>
        <v>2.2999999999999998</v>
      </c>
      <c r="I10" s="180">
        <f t="shared" si="7"/>
        <v>2.2999999999999998</v>
      </c>
      <c r="J10" s="180">
        <f t="shared" si="7"/>
        <v>2.2999999999999998</v>
      </c>
      <c r="K10" s="180">
        <f t="shared" si="7"/>
        <v>2.2999999999999998</v>
      </c>
      <c r="L10" s="180">
        <f t="shared" si="7"/>
        <v>2.2999999999999998</v>
      </c>
      <c r="M10" s="180">
        <f t="shared" si="7"/>
        <v>2.2999999999999998</v>
      </c>
      <c r="N10" s="180">
        <f t="shared" si="7"/>
        <v>2.2999999999999998</v>
      </c>
      <c r="O10" s="180">
        <f t="shared" si="7"/>
        <v>2.2999999999999998</v>
      </c>
      <c r="P10" s="180">
        <f t="shared" si="7"/>
        <v>2.2999999999999998</v>
      </c>
      <c r="Q10" s="180">
        <f t="shared" si="7"/>
        <v>2.2999999999999998</v>
      </c>
      <c r="R10" s="180">
        <f t="shared" si="7"/>
        <v>2.2999999999999998</v>
      </c>
      <c r="S10" s="180">
        <f t="shared" si="7"/>
        <v>2.2999999999999998</v>
      </c>
      <c r="T10" s="180">
        <f t="shared" si="7"/>
        <v>2.2999999999999998</v>
      </c>
      <c r="U10" s="180">
        <f t="shared" si="7"/>
        <v>2.2999999999999998</v>
      </c>
      <c r="V10" s="180">
        <f t="shared" si="7"/>
        <v>2.2999999999999998</v>
      </c>
      <c r="W10" s="180">
        <f t="shared" si="7"/>
        <v>2.2999999999999998</v>
      </c>
    </row>
    <row r="11" spans="1:23" ht="18">
      <c r="A11" s="175" t="s">
        <v>104</v>
      </c>
      <c r="B11" s="176" t="s">
        <v>105</v>
      </c>
      <c r="C11" s="176" t="s">
        <v>106</v>
      </c>
      <c r="D11" s="177">
        <f>INDEX('SV XII'!$AM$15:$AM$49,COLUMN(A1),ROW(A1))</f>
        <v>100</v>
      </c>
      <c r="E11" s="177">
        <f>INDEX('SV XII'!$AM$15:$AM$49,COLUMN(D1),ROW(D1))</f>
        <v>100</v>
      </c>
      <c r="F11" s="177">
        <f>INDEX('SV XII'!$AM$15:$AM$49,COLUMN(E1),ROW(E1))</f>
        <v>100</v>
      </c>
      <c r="G11" s="177">
        <f>INDEX('SV XII'!$AM$15:$AM$49,COLUMN(F1),ROW(F1))</f>
        <v>100</v>
      </c>
      <c r="H11" s="177">
        <f>INDEX('SV XII'!$AM$15:$AM$49,COLUMN(G1),ROW(G1))</f>
        <v>100</v>
      </c>
      <c r="I11" s="177">
        <f>INDEX('SV XII'!$AM$15:$AM$49,COLUMN(H1),ROW(H1))</f>
        <v>100</v>
      </c>
      <c r="J11" s="177">
        <f>INDEX('SV XII'!$AM$15:$AM$49,COLUMN(I1),ROW(I1))</f>
        <v>100</v>
      </c>
      <c r="K11" s="177">
        <f>INDEX('SV XII'!$AM$15:$AM$49,COLUMN(J1),ROW(J1))</f>
        <v>100</v>
      </c>
      <c r="L11" s="177">
        <f>INDEX('SV XII'!$AM$15:$AM$49,COLUMN(K1),ROW(K1))</f>
        <v>100</v>
      </c>
      <c r="M11" s="177">
        <f>INDEX('SV XII'!$AM$15:$AM$49,COLUMN(L1),ROW(L1))</f>
        <v>100</v>
      </c>
      <c r="N11" s="177">
        <f>INDEX('SV XII'!$AM$15:$AM$49,COLUMN(M1),ROW(M1))</f>
        <v>100</v>
      </c>
      <c r="O11" s="177">
        <f>INDEX('SV XII'!$AM$15:$AM$49,COLUMN(N1),ROW(N1))</f>
        <v>100</v>
      </c>
      <c r="P11" s="177">
        <f>INDEX('SV XII'!$AM$15:$AM$49,COLUMN(O1),ROW(O1))</f>
        <v>100</v>
      </c>
      <c r="Q11" s="177">
        <f>INDEX('SV XII'!$AM$15:$AM$49,COLUMN(P1),ROW(P1))</f>
        <v>100</v>
      </c>
      <c r="R11" s="177">
        <f>INDEX('SV XII'!$AM$15:$AM$49,COLUMN(Q1),ROW(Q1))</f>
        <v>100</v>
      </c>
      <c r="S11" s="177">
        <f>INDEX('SV XII'!$AM$15:$AM$49,COLUMN(R1),ROW(R1))</f>
        <v>100</v>
      </c>
      <c r="T11" s="177">
        <f>INDEX('SV XII'!$AM$15:$AM$49,COLUMN(S1),ROW(S1))</f>
        <v>100</v>
      </c>
      <c r="U11" s="177">
        <f>INDEX('SV XII'!$AM$15:$AM$49,COLUMN(U1),ROW(U1))</f>
        <v>0.15</v>
      </c>
      <c r="V11" s="177">
        <f>INDEX('SV XII'!$AM$15:$AM$49,COLUMN(V1),ROW(V1))</f>
        <v>0.15</v>
      </c>
      <c r="W11" s="177">
        <f>INDEX('SV XII'!$AM$15:$AM$49,COLUMN(W1),ROW(W1))</f>
        <v>100</v>
      </c>
    </row>
    <row r="12" spans="1:23" ht="18">
      <c r="A12" s="175" t="s">
        <v>107</v>
      </c>
      <c r="B12" s="176" t="s">
        <v>108</v>
      </c>
      <c r="C12" s="176" t="s">
        <v>63</v>
      </c>
      <c r="D12" s="177">
        <f>D10+(D9/(D11*D15))</f>
        <v>2.3040418815921164</v>
      </c>
      <c r="E12" s="177">
        <f t="shared" ref="E12:W12" si="8">E10+(E9/(E11*E15))</f>
        <v>2.3038864246078039</v>
      </c>
      <c r="F12" s="177">
        <f t="shared" si="8"/>
        <v>2.303708148249648</v>
      </c>
      <c r="G12" s="177">
        <f t="shared" si="8"/>
        <v>2.303708148249648</v>
      </c>
      <c r="H12" s="177">
        <f t="shared" si="8"/>
        <v>2.303708148249648</v>
      </c>
      <c r="I12" s="177">
        <f t="shared" si="8"/>
        <v>2.3035455101685232</v>
      </c>
      <c r="J12" s="177">
        <f t="shared" si="8"/>
        <v>2.303368234660097</v>
      </c>
      <c r="K12" s="177">
        <f t="shared" si="8"/>
        <v>2.3035146796453185</v>
      </c>
      <c r="L12" s="177">
        <f t="shared" si="8"/>
        <v>2.303708148249648</v>
      </c>
      <c r="M12" s="177">
        <f t="shared" si="8"/>
        <v>2.3035455101685232</v>
      </c>
      <c r="N12" s="177">
        <f t="shared" si="8"/>
        <v>2.3035455101685232</v>
      </c>
      <c r="O12" s="177">
        <f t="shared" si="8"/>
        <v>2.303813095841619</v>
      </c>
      <c r="P12" s="177">
        <f t="shared" si="8"/>
        <v>2.3037424829556632</v>
      </c>
      <c r="Q12" s="177">
        <f t="shared" si="8"/>
        <v>2.3037424829556632</v>
      </c>
      <c r="R12" s="177">
        <f t="shared" si="8"/>
        <v>2.3037424829556632</v>
      </c>
      <c r="S12" s="177">
        <f t="shared" si="8"/>
        <v>2.3035146796453185</v>
      </c>
      <c r="T12" s="177">
        <f t="shared" si="8"/>
        <v>2.303368234660097</v>
      </c>
      <c r="U12" s="177">
        <f t="shared" si="8"/>
        <v>4.096391818718403</v>
      </c>
      <c r="V12" s="177">
        <f t="shared" si="8"/>
        <v>3.8850516047515322</v>
      </c>
      <c r="W12" s="177">
        <f t="shared" si="8"/>
        <v>2.3038494110401109</v>
      </c>
    </row>
    <row r="13" spans="1:23" ht="18">
      <c r="A13" s="175" t="s">
        <v>109</v>
      </c>
      <c r="B13" s="176" t="s">
        <v>110</v>
      </c>
      <c r="C13" s="176" t="s">
        <v>111</v>
      </c>
      <c r="D13" s="177">
        <f>0.00000000000003595*293.15/(0.001*D4)</f>
        <v>1.6210706649643906E-10</v>
      </c>
      <c r="E13" s="177">
        <f t="shared" ref="E13:W13" si="9">0.00000000000003595*293.15/(0.001*E4)</f>
        <v>1.1198680757010636E-10</v>
      </c>
      <c r="F13" s="177">
        <f t="shared" si="9"/>
        <v>9.7460927746386409E-11</v>
      </c>
      <c r="G13" s="177">
        <f t="shared" si="9"/>
        <v>9.7460927746386409E-11</v>
      </c>
      <c r="H13" s="177">
        <f t="shared" si="9"/>
        <v>9.7460927746386396E-11</v>
      </c>
      <c r="I13" s="177">
        <f t="shared" si="9"/>
        <v>8.6270700480521296E-11</v>
      </c>
      <c r="J13" s="177">
        <f t="shared" si="9"/>
        <v>8.6270700480521296E-11</v>
      </c>
      <c r="K13" s="177">
        <f t="shared" si="9"/>
        <v>8.6270700480521296E-11</v>
      </c>
      <c r="L13" s="177">
        <f t="shared" si="9"/>
        <v>8.6270700480521296E-11</v>
      </c>
      <c r="M13" s="177">
        <f t="shared" si="9"/>
        <v>8.6270700480521296E-11</v>
      </c>
      <c r="N13" s="177">
        <f t="shared" si="9"/>
        <v>8.6270700480521296E-11</v>
      </c>
      <c r="O13" s="177">
        <f t="shared" si="9"/>
        <v>7.7385486654183641E-11</v>
      </c>
      <c r="P13" s="177">
        <f t="shared" si="9"/>
        <v>7.7385486654183641E-11</v>
      </c>
      <c r="Q13" s="177">
        <f t="shared" si="9"/>
        <v>7.7385486654183641E-11</v>
      </c>
      <c r="R13" s="177">
        <f t="shared" si="9"/>
        <v>8.6270700480521296E-11</v>
      </c>
      <c r="S13" s="177">
        <f t="shared" si="9"/>
        <v>8.6270700480521296E-11</v>
      </c>
      <c r="T13" s="177">
        <f t="shared" si="9"/>
        <v>8.6270700480521296E-11</v>
      </c>
      <c r="U13" s="177">
        <f t="shared" si="9"/>
        <v>1.3492526373738923E-10</v>
      </c>
      <c r="V13" s="177">
        <f t="shared" si="9"/>
        <v>1.143849447543795E-10</v>
      </c>
      <c r="W13" s="177">
        <f t="shared" si="9"/>
        <v>9.073077552215163E-11</v>
      </c>
    </row>
    <row r="14" spans="1:23" ht="18">
      <c r="A14" s="175" t="s">
        <v>112</v>
      </c>
      <c r="B14" s="176" t="s">
        <v>113</v>
      </c>
      <c r="C14" s="176" t="s">
        <v>111</v>
      </c>
      <c r="D14" s="181">
        <f>D9*D12+D13</f>
        <v>0.93126644702934969</v>
      </c>
      <c r="E14" s="181">
        <f t="shared" ref="E14:W14" si="10">E9*E12+E13</f>
        <v>0.93120361310690347</v>
      </c>
      <c r="F14" s="181">
        <f t="shared" si="10"/>
        <v>0.9311315558993436</v>
      </c>
      <c r="G14" s="181">
        <f t="shared" si="10"/>
        <v>0.9311315558993436</v>
      </c>
      <c r="H14" s="181">
        <f t="shared" si="10"/>
        <v>0.9311315558993436</v>
      </c>
      <c r="I14" s="181">
        <f t="shared" si="10"/>
        <v>0.93106581950152578</v>
      </c>
      <c r="J14" s="181">
        <f t="shared" si="10"/>
        <v>0.93099416684010172</v>
      </c>
      <c r="K14" s="181">
        <f t="shared" si="10"/>
        <v>0.93105335816910417</v>
      </c>
      <c r="L14" s="181">
        <f t="shared" si="10"/>
        <v>0.93113155588815333</v>
      </c>
      <c r="M14" s="181">
        <f t="shared" si="10"/>
        <v>0.93106581950152578</v>
      </c>
      <c r="N14" s="181">
        <f t="shared" si="10"/>
        <v>0.93106581950152578</v>
      </c>
      <c r="O14" s="181">
        <f t="shared" si="10"/>
        <v>0.93117397445328054</v>
      </c>
      <c r="P14" s="181">
        <f t="shared" si="10"/>
        <v>0.93114543356088952</v>
      </c>
      <c r="Q14" s="181">
        <f t="shared" si="10"/>
        <v>0.93114543356088952</v>
      </c>
      <c r="R14" s="181">
        <f t="shared" si="10"/>
        <v>0.93114543356977475</v>
      </c>
      <c r="S14" s="181">
        <f t="shared" si="10"/>
        <v>0.93105335816910417</v>
      </c>
      <c r="T14" s="181">
        <f t="shared" si="10"/>
        <v>0.93099416684010172</v>
      </c>
      <c r="U14" s="181">
        <f t="shared" si="10"/>
        <v>1.6557130687523414</v>
      </c>
      <c r="V14" s="181">
        <f t="shared" si="10"/>
        <v>1.5702918566811375</v>
      </c>
      <c r="W14" s="181">
        <f t="shared" si="10"/>
        <v>0.93118865263985573</v>
      </c>
    </row>
    <row r="15" spans="1:23" ht="18">
      <c r="A15" s="175" t="s">
        <v>114</v>
      </c>
      <c r="B15" s="176" t="s">
        <v>115</v>
      </c>
      <c r="C15" s="176" t="s">
        <v>94</v>
      </c>
      <c r="D15" s="182">
        <f>INDEX('SV XII'!$AL$15:$AL$49,COLUMN(A1),ROW(A1))</f>
        <v>1</v>
      </c>
      <c r="E15" s="182">
        <f>INDEX('SV XII'!$AL$15:$AL$49,COLUMN(D1),ROW(D1))</f>
        <v>1.04</v>
      </c>
      <c r="F15" s="182">
        <f>INDEX('SV XII'!$AL$15:$AL$49,COLUMN(E1),ROW(E1))</f>
        <v>1.0900000000000001</v>
      </c>
      <c r="G15" s="182">
        <f>INDEX('SV XII'!$AL$15:$AL$49,COLUMN(F1),ROW(F1))</f>
        <v>1.0900000000000001</v>
      </c>
      <c r="H15" s="182">
        <f>INDEX('SV XII'!$AL$15:$AL$49,COLUMN(G1),ROW(G1))</f>
        <v>1.0900000000000001</v>
      </c>
      <c r="I15" s="182">
        <f>INDEX('SV XII'!$AL$15:$AL$49,COLUMN(H1),ROW(H1))</f>
        <v>1.1399999999999999</v>
      </c>
      <c r="J15" s="182">
        <f>INDEX('SV XII'!$AL$15:$AL$49,COLUMN(I1),ROW(I1))</f>
        <v>1.2</v>
      </c>
      <c r="K15" s="182">
        <f>INDEX('SV XII'!$AL$15:$AL$49,COLUMN(J1),ROW(J1))</f>
        <v>1.1499999999999999</v>
      </c>
      <c r="L15" s="182">
        <f>INDEX('SV XII'!$AL$15:$AL$49,COLUMN(K1),ROW(K1))</f>
        <v>1.0900000000000001</v>
      </c>
      <c r="M15" s="182">
        <f>INDEX('SV XII'!$AL$15:$AL$49,COLUMN(L1),ROW(L1))</f>
        <v>1.1399999999999999</v>
      </c>
      <c r="N15" s="182">
        <f>INDEX('SV XII'!$AL$15:$AL$49,COLUMN(M1),ROW(M1))</f>
        <v>1.1399999999999999</v>
      </c>
      <c r="O15" s="182">
        <f>INDEX('SV XII'!$AL$15:$AL$49,COLUMN(N1),ROW(N1))</f>
        <v>1.06</v>
      </c>
      <c r="P15" s="182">
        <f>INDEX('SV XII'!$AL$15:$AL$49,COLUMN(O1),ROW(O1))</f>
        <v>1.08</v>
      </c>
      <c r="Q15" s="182">
        <f>INDEX('SV XII'!$AL$15:$AL$49,COLUMN(P1),ROW(P1))</f>
        <v>1.08</v>
      </c>
      <c r="R15" s="182">
        <f>INDEX('SV XII'!$AL$15:$AL$49,COLUMN(Q1),ROW(Q1))</f>
        <v>1.08</v>
      </c>
      <c r="S15" s="182">
        <f>INDEX('SV XII'!$AL$15:$AL$49,COLUMN(R1),ROW(R1))</f>
        <v>1.1499999999999999</v>
      </c>
      <c r="T15" s="182">
        <f>INDEX('SV XII'!$AL$15:$AL$49,COLUMN(S1),ROW(S1))</f>
        <v>1.2</v>
      </c>
      <c r="U15" s="182">
        <f>INDEX('SV XII'!$AL$15:$AL$49,COLUMN(U1),ROW(U1))</f>
        <v>1.5</v>
      </c>
      <c r="V15" s="182">
        <f>INDEX('SV XII'!$AL$15:$AL$49,COLUMN(V1),ROW(V1))</f>
        <v>1.7</v>
      </c>
      <c r="W15" s="182">
        <f>INDEX('SV XII'!$AL$15:$AL$49,COLUMN(W1),ROW(W1))</f>
        <v>1.05</v>
      </c>
    </row>
    <row r="16" spans="1:23">
      <c r="A16" s="175" t="s">
        <v>116</v>
      </c>
      <c r="B16" s="176" t="s">
        <v>117</v>
      </c>
      <c r="C16" s="179" t="s">
        <v>94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</row>
    <row r="17" spans="1:23">
      <c r="A17" s="184"/>
      <c r="C17" s="177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3">
      <c r="B18" s="213" t="s">
        <v>15</v>
      </c>
      <c r="C18" s="214"/>
      <c r="D18" s="213" t="str">
        <f t="shared" ref="D18:W18" si="11">D1</f>
        <v>Tracer</v>
      </c>
      <c r="E18" s="186" t="str">
        <f t="shared" si="11"/>
        <v>P</v>
      </c>
      <c r="F18" s="186" t="str">
        <f t="shared" si="11"/>
        <v>2MP</v>
      </c>
      <c r="G18" s="186" t="str">
        <f t="shared" si="11"/>
        <v>3MP</v>
      </c>
      <c r="H18" s="186" t="str">
        <f t="shared" si="11"/>
        <v>4MP</v>
      </c>
      <c r="I18" s="186" t="str">
        <f t="shared" si="11"/>
        <v>23DMP</v>
      </c>
      <c r="J18" s="186" t="str">
        <f t="shared" si="11"/>
        <v>24DMP</v>
      </c>
      <c r="K18" s="186" t="str">
        <f t="shared" si="11"/>
        <v>25DMP</v>
      </c>
      <c r="L18" s="186" t="str">
        <f t="shared" si="11"/>
        <v>26DMP</v>
      </c>
      <c r="M18" s="186" t="str">
        <f t="shared" si="11"/>
        <v>34DMP</v>
      </c>
      <c r="N18" s="186" t="str">
        <f t="shared" si="11"/>
        <v>35DMP</v>
      </c>
      <c r="O18" s="186" t="str">
        <f t="shared" si="11"/>
        <v>235TMP</v>
      </c>
      <c r="P18" s="186" t="str">
        <f t="shared" si="11"/>
        <v>236TMP</v>
      </c>
      <c r="Q18" s="186" t="str">
        <f t="shared" si="11"/>
        <v>246TMP</v>
      </c>
      <c r="R18" s="186" t="str">
        <f t="shared" si="11"/>
        <v>2EP</v>
      </c>
      <c r="S18" s="186" t="str">
        <f t="shared" si="11"/>
        <v>3EP</v>
      </c>
      <c r="T18" s="186" t="str">
        <f t="shared" si="11"/>
        <v>4EP</v>
      </c>
      <c r="U18" s="226" t="str">
        <f t="shared" si="11"/>
        <v>BEN</v>
      </c>
      <c r="V18" s="226" t="str">
        <f t="shared" si="11"/>
        <v>TOL</v>
      </c>
      <c r="W18" s="231" t="str">
        <f t="shared" si="11"/>
        <v>IDE</v>
      </c>
    </row>
    <row r="19" spans="1:23" ht="18">
      <c r="B19" s="213" t="s">
        <v>118</v>
      </c>
      <c r="C19" s="214"/>
      <c r="D19" s="214" t="s">
        <v>119</v>
      </c>
      <c r="E19" s="187" t="s">
        <v>120</v>
      </c>
      <c r="F19" s="187" t="s">
        <v>120</v>
      </c>
      <c r="G19" s="187" t="s">
        <v>120</v>
      </c>
      <c r="H19" s="187" t="s">
        <v>120</v>
      </c>
      <c r="I19" s="187" t="s">
        <v>120</v>
      </c>
      <c r="J19" s="187" t="s">
        <v>120</v>
      </c>
      <c r="K19" s="187" t="s">
        <v>120</v>
      </c>
      <c r="L19" s="187" t="s">
        <v>120</v>
      </c>
      <c r="M19" s="187" t="s">
        <v>120</v>
      </c>
      <c r="N19" s="187" t="s">
        <v>120</v>
      </c>
      <c r="O19" s="187" t="s">
        <v>120</v>
      </c>
      <c r="P19" s="187" t="s">
        <v>120</v>
      </c>
      <c r="Q19" s="187" t="s">
        <v>120</v>
      </c>
      <c r="R19" s="187" t="s">
        <v>120</v>
      </c>
      <c r="S19" s="187" t="s">
        <v>120</v>
      </c>
      <c r="T19" s="187" t="s">
        <v>120</v>
      </c>
      <c r="U19" s="227" t="s">
        <v>119</v>
      </c>
      <c r="V19" s="227" t="s">
        <v>120</v>
      </c>
      <c r="W19" s="232" t="s">
        <v>120</v>
      </c>
    </row>
    <row r="20" spans="1:23">
      <c r="B20" s="215"/>
      <c r="C20" s="216"/>
      <c r="D20" s="216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28"/>
      <c r="V20" s="228"/>
      <c r="W20" s="233"/>
    </row>
    <row r="21" spans="1:23">
      <c r="B21" s="217">
        <v>0</v>
      </c>
      <c r="C21" s="219" t="s">
        <v>16</v>
      </c>
      <c r="D21" s="223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229">
        <v>0</v>
      </c>
      <c r="V21" s="229">
        <v>0</v>
      </c>
      <c r="W21" s="234">
        <v>0</v>
      </c>
    </row>
    <row r="22" spans="1:23">
      <c r="B22" s="218">
        <v>10</v>
      </c>
      <c r="C22" s="220" t="s">
        <v>16</v>
      </c>
      <c r="D22" s="224">
        <f t="shared" ref="D22:S81" si="12">IF((D$2-(SQRT((D$9/D$15)^2+4*D$16*D$14))*$B22) &lt; 0, 0.5*EXP(((D$9/D$15)*D$2)/(2*D$14))*(EXP(-(D$2*(SQRT((D$9/D$15)^2+4*D$16*D$14)))/(2*D$14))*(2-ERFC(-(D$2-(SQRT((D$9/D$15)^2+4*D$16*D$14))*$B22)/(2*SQRT(D$14*$B22))))),0.5*EXP(((D$9/D$15)*D$2)/(2*D$14))*(EXP(-(D$2*(SQRT((D$9/D$15)^2+4*D$16*D$14)))/(2*D$14))*ERFC((D$2-(SQRT((D$9/D$15)^2+4*D$16*D$14))*$B22)/(2*SQRT(D$14*$B22)))))</f>
        <v>0</v>
      </c>
      <c r="E22" s="190">
        <f>IF((E$2-(SQRT((E$9/E$15)^2+4*E$16*E$14))*$B22) &lt; 0, 0.5*EXP(((E$9/E$15)*E$2)/(2*E$14))*(EXP(-(E$2*(SQRT((E$9/E$15)^2+4*E$16*E$14)))/(2*E$14))*(2-ERFC(-(E$2-(SQRT((E$9/E$15)^2+4*E$16*E$14))*$B22)/(2*SQRT(E$14*$B22))))),0.5*EXP(((E$9/E$15)*E$2)/(2*E$14))*(EXP(-(E$2*(SQRT((E$9/E$15)^2+4*E$16*E$14)))/(2*E$14))*ERFC((E$2-(SQRT((E$9/E$15)^2+4*E$16*E$14))*$B22)/(2*SQRT(E$14*$B22)))))</f>
        <v>0</v>
      </c>
      <c r="F22" s="190">
        <f t="shared" ref="F22:U37" si="13">IF((F$2-(SQRT((F$9/F$15)^2+4*F$16*F$14))*$B22) &lt; 0, 0.5*EXP(((F$9/F$15)*F$2)/(2*F$14))*(EXP(-(F$2*(SQRT((F$9/F$15)^2+4*F$16*F$14)))/(2*F$14))*(2-ERFC(-(F$2-(SQRT((F$9/F$15)^2+4*F$16*F$14))*$B22)/(2*SQRT(F$14*$B22))))),0.5*EXP(((F$9/F$15)*F$2)/(2*F$14))*(EXP(-(F$2*(SQRT((F$9/F$15)^2+4*F$16*F$14)))/(2*F$14))*ERFC((F$2-(SQRT((F$9/F$15)^2+4*F$16*F$14))*$B22)/(2*SQRT(F$14*$B22)))))</f>
        <v>0</v>
      </c>
      <c r="G22" s="190">
        <f t="shared" si="13"/>
        <v>0</v>
      </c>
      <c r="H22" s="190">
        <f t="shared" si="13"/>
        <v>0</v>
      </c>
      <c r="I22" s="190">
        <f t="shared" si="13"/>
        <v>0</v>
      </c>
      <c r="J22" s="190">
        <f t="shared" si="13"/>
        <v>0</v>
      </c>
      <c r="K22" s="190">
        <f t="shared" si="13"/>
        <v>0</v>
      </c>
      <c r="L22" s="190">
        <f t="shared" si="13"/>
        <v>0</v>
      </c>
      <c r="M22" s="190">
        <f t="shared" si="13"/>
        <v>0</v>
      </c>
      <c r="N22" s="190">
        <f t="shared" si="13"/>
        <v>0</v>
      </c>
      <c r="O22" s="190">
        <f t="shared" si="13"/>
        <v>0</v>
      </c>
      <c r="P22" s="190">
        <f t="shared" si="13"/>
        <v>0</v>
      </c>
      <c r="Q22" s="190">
        <f t="shared" si="13"/>
        <v>0</v>
      </c>
      <c r="R22" s="190">
        <f t="shared" si="13"/>
        <v>0</v>
      </c>
      <c r="S22" s="190">
        <f t="shared" si="13"/>
        <v>0</v>
      </c>
      <c r="T22" s="190">
        <f t="shared" si="13"/>
        <v>0</v>
      </c>
      <c r="U22" s="230">
        <f t="shared" si="13"/>
        <v>1.1102230246251565E-16</v>
      </c>
      <c r="V22" s="230">
        <f t="shared" ref="V22:W37" si="14">IF((V$2-(SQRT((V$9/V$15)^2+4*V$16*V$14))*$B22) &lt; 0, 0.5*EXP(((V$9/V$15)*V$2)/(2*V$14))*(EXP(-(V$2*(SQRT((V$9/V$15)^2+4*V$16*V$14)))/(2*V$14))*(2-ERFC(-(V$2-(SQRT((V$9/V$15)^2+4*V$16*V$14))*$B22)/(2*SQRT(V$14*$B22))))),0.5*EXP(((V$9/V$15)*V$2)/(2*V$14))*(EXP(-(V$2*(SQRT((V$9/V$15)^2+4*V$16*V$14)))/(2*V$14))*ERFC((V$2-(SQRT((V$9/V$15)^2+4*V$16*V$14))*$B22)/(2*SQRT(V$14*$B22)))))</f>
        <v>0</v>
      </c>
      <c r="W22" s="235">
        <f t="shared" si="14"/>
        <v>0</v>
      </c>
    </row>
    <row r="23" spans="1:23">
      <c r="B23" s="218">
        <v>20</v>
      </c>
      <c r="C23" s="220" t="s">
        <v>16</v>
      </c>
      <c r="D23" s="224">
        <f>IF((D$2-(SQRT((D$9/D$15)^2+4*D$16*D$14))*$B23) &lt; 0, 0.5*EXP(((D$9/D$15)*D$2)/(2*D$14))*(EXP(-(D$2*(SQRT((D$9/D$15)^2+4*D$16*D$14)))/(2*D$14))*(2-ERFC(-(D$2-(SQRT((D$9/D$15)^2+4*D$16*D$14))*$B23)/(2*SQRT(D$14*$B23))))),0.5*EXP(((D$9/D$15)*D$2)/(2*D$14))*(EXP(-(D$2*(SQRT((D$9/D$15)^2+4*D$16*D$14)))/(2*D$14))*ERFC((D$2-(SQRT((D$9/D$15)^2+4*D$16*D$14))*$B23)/(2*SQRT(D$14*$B23)))))</f>
        <v>3.2608360456265473E-12</v>
      </c>
      <c r="E23" s="190">
        <f>IF((E$2-(SQRT((E$9/E$15)^2+4*E$16*E$14))*$B23) &lt; 0, 0.5*EXP(((E$9/E$15)*E$2)/(2*E$14))*(EXP(-(E$2*(SQRT((E$9/E$15)^2+4*E$16*E$14)))/(2*E$14))*(2-ERFC(-(E$2-(SQRT((E$9/E$15)^2+4*E$16*E$14))*$B23)/(2*SQRT(E$14*$B23))))),0.5*EXP(((E$9/E$15)*E$2)/(2*E$14))*(EXP(-(E$2*(SQRT((E$9/E$15)^2+4*E$16*E$14)))/(2*E$14))*ERFC((E$2-(SQRT((E$9/E$15)^2+4*E$16*E$14))*$B23)/(2*SQRT(E$14*$B23)))))</f>
        <v>2.2751800443643333E-12</v>
      </c>
      <c r="F23" s="190">
        <f t="shared" si="13"/>
        <v>1.5010215292932116E-12</v>
      </c>
      <c r="G23" s="190">
        <f t="shared" si="13"/>
        <v>1.5010215292932116E-12</v>
      </c>
      <c r="H23" s="190">
        <f t="shared" si="13"/>
        <v>1.5010215292932116E-12</v>
      </c>
      <c r="I23" s="190">
        <f t="shared" si="13"/>
        <v>1.0240142067630131E-12</v>
      </c>
      <c r="J23" s="190">
        <f t="shared" si="13"/>
        <v>6.7273964177161371E-13</v>
      </c>
      <c r="K23" s="190">
        <f t="shared" si="13"/>
        <v>9.5207175476730299E-13</v>
      </c>
      <c r="L23" s="190">
        <f t="shared" si="13"/>
        <v>1.5010215292932116E-12</v>
      </c>
      <c r="M23" s="190">
        <f t="shared" si="13"/>
        <v>1.0240142067630131E-12</v>
      </c>
      <c r="N23" s="190">
        <f t="shared" si="13"/>
        <v>1.0240142067630131E-12</v>
      </c>
      <c r="O23" s="190">
        <f t="shared" si="13"/>
        <v>1.9182433419473455E-12</v>
      </c>
      <c r="P23" s="190">
        <f t="shared" si="13"/>
        <v>1.6266432645295481E-12</v>
      </c>
      <c r="Q23" s="190">
        <f t="shared" si="13"/>
        <v>1.6266432645295481E-12</v>
      </c>
      <c r="R23" s="190">
        <f t="shared" si="13"/>
        <v>1.6266432645295481E-12</v>
      </c>
      <c r="S23" s="190">
        <f t="shared" si="13"/>
        <v>9.5207175476730299E-13</v>
      </c>
      <c r="T23" s="190">
        <f t="shared" si="13"/>
        <v>6.7273964177161371E-13</v>
      </c>
      <c r="U23" s="230">
        <f t="shared" si="13"/>
        <v>2.1059221089192448E-8</v>
      </c>
      <c r="V23" s="230">
        <f t="shared" si="14"/>
        <v>5.6869767228739923E-9</v>
      </c>
      <c r="W23" s="235">
        <f t="shared" si="14"/>
        <v>2.0875523532026818E-12</v>
      </c>
    </row>
    <row r="24" spans="1:23">
      <c r="B24" s="218">
        <v>30</v>
      </c>
      <c r="C24" s="220" t="s">
        <v>16</v>
      </c>
      <c r="D24" s="224">
        <f t="shared" si="12"/>
        <v>2.0229331615384538E-7</v>
      </c>
      <c r="E24" s="190">
        <f t="shared" si="12"/>
        <v>1.4537172349227134E-7</v>
      </c>
      <c r="F24" s="190">
        <f t="shared" si="13"/>
        <v>9.9054615620985942E-8</v>
      </c>
      <c r="G24" s="190">
        <f t="shared" si="13"/>
        <v>9.9054615620985942E-8</v>
      </c>
      <c r="H24" s="190">
        <f t="shared" si="13"/>
        <v>9.9054615620985942E-8</v>
      </c>
      <c r="I24" s="190">
        <f t="shared" si="13"/>
        <v>6.9499542953987969E-8</v>
      </c>
      <c r="J24" s="190">
        <f t="shared" si="13"/>
        <v>4.7007786052599705E-8</v>
      </c>
      <c r="K24" s="190">
        <f t="shared" si="13"/>
        <v>6.4953787404231633E-8</v>
      </c>
      <c r="L24" s="190">
        <f t="shared" si="13"/>
        <v>9.9054615620985929E-8</v>
      </c>
      <c r="M24" s="190">
        <f t="shared" si="13"/>
        <v>6.9499542953987969E-8</v>
      </c>
      <c r="N24" s="190">
        <f t="shared" si="13"/>
        <v>6.9499542953987969E-8</v>
      </c>
      <c r="O24" s="190">
        <f t="shared" si="13"/>
        <v>1.242268929391166E-7</v>
      </c>
      <c r="P24" s="190">
        <f t="shared" si="13"/>
        <v>1.0669182121114673E-7</v>
      </c>
      <c r="Q24" s="190">
        <f t="shared" si="13"/>
        <v>1.0669182121114673E-7</v>
      </c>
      <c r="R24" s="190">
        <f t="shared" si="13"/>
        <v>1.0669182121114674E-7</v>
      </c>
      <c r="S24" s="190">
        <f t="shared" si="13"/>
        <v>6.4953787404231633E-8</v>
      </c>
      <c r="T24" s="190">
        <f t="shared" si="13"/>
        <v>4.7007786052599705E-8</v>
      </c>
      <c r="U24" s="230">
        <f t="shared" si="13"/>
        <v>1.3027240377327944E-5</v>
      </c>
      <c r="V24" s="230">
        <f t="shared" si="14"/>
        <v>5.0198999848038994E-6</v>
      </c>
      <c r="W24" s="235">
        <f t="shared" si="14"/>
        <v>1.3429776640760949E-7</v>
      </c>
    </row>
    <row r="25" spans="1:23">
      <c r="B25" s="218">
        <v>40</v>
      </c>
      <c r="C25" s="220" t="s">
        <v>16</v>
      </c>
      <c r="D25" s="224">
        <f t="shared" si="12"/>
        <v>4.4331371491623806E-5</v>
      </c>
      <c r="E25" s="190">
        <f t="shared" si="12"/>
        <v>3.2777483114032613E-5</v>
      </c>
      <c r="F25" s="190">
        <f t="shared" si="13"/>
        <v>2.3042245775983797E-5</v>
      </c>
      <c r="G25" s="190">
        <f t="shared" si="13"/>
        <v>2.3042245775983797E-5</v>
      </c>
      <c r="H25" s="190">
        <f t="shared" si="13"/>
        <v>2.3042245775983797E-5</v>
      </c>
      <c r="I25" s="190">
        <f t="shared" si="13"/>
        <v>1.6611583393055795E-5</v>
      </c>
      <c r="J25" s="190">
        <f t="shared" si="13"/>
        <v>1.1555749372671455E-5</v>
      </c>
      <c r="K25" s="190">
        <f t="shared" si="13"/>
        <v>1.5602822928451054E-5</v>
      </c>
      <c r="L25" s="190">
        <f t="shared" si="13"/>
        <v>2.3042245773596811E-5</v>
      </c>
      <c r="M25" s="190">
        <f t="shared" si="13"/>
        <v>1.6611583393055795E-5</v>
      </c>
      <c r="N25" s="190">
        <f t="shared" si="13"/>
        <v>1.6611583393055795E-5</v>
      </c>
      <c r="O25" s="190">
        <f t="shared" si="13"/>
        <v>2.8377081530361892E-5</v>
      </c>
      <c r="P25" s="190">
        <f t="shared" si="13"/>
        <v>2.4673055015522746E-5</v>
      </c>
      <c r="Q25" s="190">
        <f t="shared" si="13"/>
        <v>2.4673055015522746E-5</v>
      </c>
      <c r="R25" s="190">
        <f t="shared" si="13"/>
        <v>2.4673055017576662E-5</v>
      </c>
      <c r="S25" s="190">
        <f t="shared" si="13"/>
        <v>1.5602822928451054E-5</v>
      </c>
      <c r="T25" s="190">
        <f t="shared" si="13"/>
        <v>1.1555749372671455E-5</v>
      </c>
      <c r="U25" s="230">
        <f t="shared" si="13"/>
        <v>3.2731052402601435E-4</v>
      </c>
      <c r="V25" s="230">
        <f t="shared" si="14"/>
        <v>1.5162265922830098E-4</v>
      </c>
      <c r="W25" s="235">
        <f>IF((W$2-(SQRT((W$9/W$15)^2+4*W$16*W$14))*$B25) &lt; 0, 0.5*EXP(((W$9/W$15)*W$2)/(2*W$14))*(EXP(-(W$2*(SQRT((W$9/W$15)^2+4*W$16*W$14)))/(2*W$14))*(2-ERFC(-(W$2-(SQRT((W$9/W$15)^2+4*W$16*W$14))*$B25)/(2*SQRT(W$14*$B25))))),0.5*EXP(((W$9/W$15)*W$2)/(2*W$14))*(EXP(-(W$2*(SQRT((W$9/W$15)^2+4*W$16*W$14)))/(2*W$14))*ERFC((W$2-(SQRT((W$9/W$15)^2+4*W$16*W$14))*$B25)/(2*SQRT(W$14*$B25)))))</f>
        <v>3.0481320686781554E-5</v>
      </c>
    </row>
    <row r="26" spans="1:23">
      <c r="B26" s="218">
        <v>50</v>
      </c>
      <c r="C26" s="220" t="s">
        <v>16</v>
      </c>
      <c r="D26" s="224">
        <f t="shared" si="12"/>
        <v>1.010804403139054E-3</v>
      </c>
      <c r="E26" s="190">
        <f t="shared" si="12"/>
        <v>7.6827104669602308E-4</v>
      </c>
      <c r="F26" s="190">
        <f t="shared" si="13"/>
        <v>5.5668726428115267E-4</v>
      </c>
      <c r="G26" s="190">
        <f t="shared" si="13"/>
        <v>5.5668726428115267E-4</v>
      </c>
      <c r="H26" s="190">
        <f t="shared" si="13"/>
        <v>5.5668726428115267E-4</v>
      </c>
      <c r="I26" s="190">
        <f t="shared" si="13"/>
        <v>4.1203464681094371E-4</v>
      </c>
      <c r="J26" s="190">
        <f t="shared" si="13"/>
        <v>2.9456091814433766E-4</v>
      </c>
      <c r="K26" s="190">
        <f t="shared" si="13"/>
        <v>3.8889595253011061E-4</v>
      </c>
      <c r="L26" s="190">
        <f t="shared" si="13"/>
        <v>5.5668726424273896E-4</v>
      </c>
      <c r="M26" s="190">
        <f t="shared" si="13"/>
        <v>4.1203464681094371E-4</v>
      </c>
      <c r="N26" s="190">
        <f t="shared" si="13"/>
        <v>4.1203464681094371E-4</v>
      </c>
      <c r="O26" s="190">
        <f t="shared" si="13"/>
        <v>6.7358378429166477E-4</v>
      </c>
      <c r="P26" s="190">
        <f t="shared" si="13"/>
        <v>5.9268900587822193E-4</v>
      </c>
      <c r="Q26" s="190">
        <f t="shared" si="13"/>
        <v>5.9268900587822193E-4</v>
      </c>
      <c r="R26" s="190">
        <f t="shared" si="13"/>
        <v>5.9268900591036289E-4</v>
      </c>
      <c r="S26" s="190">
        <f t="shared" si="13"/>
        <v>3.8889595253011061E-4</v>
      </c>
      <c r="T26" s="190">
        <f t="shared" si="13"/>
        <v>2.9456091814433766E-4</v>
      </c>
      <c r="U26" s="230">
        <f t="shared" si="13"/>
        <v>2.2647610771377447E-3</v>
      </c>
      <c r="V26" s="230">
        <f t="shared" si="14"/>
        <v>1.1774231522280743E-3</v>
      </c>
      <c r="W26" s="235">
        <f t="shared" si="14"/>
        <v>7.1904276911255449E-4</v>
      </c>
    </row>
    <row r="27" spans="1:23">
      <c r="B27" s="218">
        <v>60</v>
      </c>
      <c r="C27" s="220" t="s">
        <v>16</v>
      </c>
      <c r="D27" s="224">
        <f t="shared" si="12"/>
        <v>7.4310323416213464E-3</v>
      </c>
      <c r="E27" s="190">
        <f t="shared" si="12"/>
        <v>5.8007096553852064E-3</v>
      </c>
      <c r="F27" s="190">
        <f t="shared" si="13"/>
        <v>4.3282268210376174E-3</v>
      </c>
      <c r="G27" s="190">
        <f t="shared" si="13"/>
        <v>4.3282268210376174E-3</v>
      </c>
      <c r="H27" s="190">
        <f t="shared" si="13"/>
        <v>4.3282268210376174E-3</v>
      </c>
      <c r="I27" s="190">
        <f t="shared" si="13"/>
        <v>3.2864341947644871E-3</v>
      </c>
      <c r="J27" s="190">
        <f t="shared" si="13"/>
        <v>2.412577391283699E-3</v>
      </c>
      <c r="K27" s="190">
        <f t="shared" si="13"/>
        <v>3.1165249581712189E-3</v>
      </c>
      <c r="L27" s="190">
        <f t="shared" si="13"/>
        <v>4.3282268208370556E-3</v>
      </c>
      <c r="M27" s="190">
        <f t="shared" si="13"/>
        <v>3.2864341947644871E-3</v>
      </c>
      <c r="N27" s="190">
        <f t="shared" si="13"/>
        <v>3.2864341947644871E-3</v>
      </c>
      <c r="O27" s="190">
        <f t="shared" si="13"/>
        <v>5.1483405308304642E-3</v>
      </c>
      <c r="P27" s="190">
        <f t="shared" si="13"/>
        <v>4.5826832354296521E-3</v>
      </c>
      <c r="Q27" s="190">
        <f t="shared" si="13"/>
        <v>4.5826832354296521E-3</v>
      </c>
      <c r="R27" s="190">
        <f t="shared" si="13"/>
        <v>4.582683235596019E-3</v>
      </c>
      <c r="S27" s="190">
        <f t="shared" si="13"/>
        <v>3.1165249581712189E-3</v>
      </c>
      <c r="T27" s="190">
        <f t="shared" si="13"/>
        <v>2.412577391283699E-3</v>
      </c>
      <c r="U27" s="230">
        <f t="shared" si="13"/>
        <v>8.1926677608251692E-3</v>
      </c>
      <c r="V27" s="230">
        <f t="shared" si="14"/>
        <v>4.6179197839714137E-3</v>
      </c>
      <c r="W27" s="235">
        <f t="shared" si="14"/>
        <v>5.4627796575175691E-3</v>
      </c>
    </row>
    <row r="28" spans="1:23">
      <c r="B28" s="218">
        <v>70</v>
      </c>
      <c r="C28" s="220" t="s">
        <v>16</v>
      </c>
      <c r="D28" s="224">
        <f t="shared" si="12"/>
        <v>2.8647206597417874E-2</v>
      </c>
      <c r="E28" s="190">
        <f t="shared" si="12"/>
        <v>2.2943648993956289E-2</v>
      </c>
      <c r="F28" s="190">
        <f t="shared" si="13"/>
        <v>1.7610590616729982E-2</v>
      </c>
      <c r="G28" s="190">
        <f t="shared" si="13"/>
        <v>1.7610590616729982E-2</v>
      </c>
      <c r="H28" s="190">
        <f t="shared" si="13"/>
        <v>1.7610590616729982E-2</v>
      </c>
      <c r="I28" s="190">
        <f t="shared" si="13"/>
        <v>1.3706116306082039E-2</v>
      </c>
      <c r="J28" s="190">
        <f t="shared" si="13"/>
        <v>1.0323532601931031E-2</v>
      </c>
      <c r="K28" s="190">
        <f t="shared" si="13"/>
        <v>1.3056921262628363E-2</v>
      </c>
      <c r="L28" s="190">
        <f t="shared" si="13"/>
        <v>1.7610590616180144E-2</v>
      </c>
      <c r="M28" s="190">
        <f t="shared" si="13"/>
        <v>1.3706116306082039E-2</v>
      </c>
      <c r="N28" s="190">
        <f t="shared" si="13"/>
        <v>1.3706116306082039E-2</v>
      </c>
      <c r="O28" s="190">
        <f t="shared" si="13"/>
        <v>2.0604704435680854E-2</v>
      </c>
      <c r="P28" s="190">
        <f t="shared" si="13"/>
        <v>1.8546440956779264E-2</v>
      </c>
      <c r="Q28" s="190">
        <f t="shared" si="13"/>
        <v>1.8546440956779264E-2</v>
      </c>
      <c r="R28" s="190">
        <f t="shared" si="13"/>
        <v>1.8546440957230962E-2</v>
      </c>
      <c r="S28" s="190">
        <f t="shared" si="13"/>
        <v>1.3056921262628363E-2</v>
      </c>
      <c r="T28" s="190">
        <f t="shared" si="13"/>
        <v>1.0323532601931031E-2</v>
      </c>
      <c r="U28" s="230">
        <f t="shared" si="13"/>
        <v>2.0418320921613834E-2</v>
      </c>
      <c r="V28" s="230">
        <f t="shared" si="14"/>
        <v>1.2232745242210741E-2</v>
      </c>
      <c r="W28" s="235">
        <f t="shared" si="14"/>
        <v>2.1736503917134498E-2</v>
      </c>
    </row>
    <row r="29" spans="1:23">
      <c r="B29" s="218">
        <v>80</v>
      </c>
      <c r="C29" s="220" t="s">
        <v>16</v>
      </c>
      <c r="D29" s="224">
        <f t="shared" si="12"/>
        <v>7.3926637072413537E-2</v>
      </c>
      <c r="E29" s="190">
        <f t="shared" si="12"/>
        <v>6.0679853404781325E-2</v>
      </c>
      <c r="F29" s="190">
        <f t="shared" si="13"/>
        <v>4.7856837183425538E-2</v>
      </c>
      <c r="G29" s="190">
        <f t="shared" si="13"/>
        <v>4.7856837183425538E-2</v>
      </c>
      <c r="H29" s="190">
        <f t="shared" si="13"/>
        <v>4.7856837183425538E-2</v>
      </c>
      <c r="I29" s="190">
        <f t="shared" si="13"/>
        <v>3.8142636715556344E-2</v>
      </c>
      <c r="J29" s="190">
        <f t="shared" si="13"/>
        <v>2.9450823272954233E-2</v>
      </c>
      <c r="K29" s="190">
        <f t="shared" si="13"/>
        <v>3.6496167214752802E-2</v>
      </c>
      <c r="L29" s="190">
        <f t="shared" si="13"/>
        <v>4.7856837182428613E-2</v>
      </c>
      <c r="M29" s="190">
        <f t="shared" si="13"/>
        <v>3.8142636715556344E-2</v>
      </c>
      <c r="N29" s="190">
        <f t="shared" si="13"/>
        <v>3.8142636715556344E-2</v>
      </c>
      <c r="O29" s="190">
        <f t="shared" si="13"/>
        <v>5.5113151588898901E-2</v>
      </c>
      <c r="P29" s="190">
        <f t="shared" si="13"/>
        <v>5.0141569876364811E-2</v>
      </c>
      <c r="Q29" s="190">
        <f t="shared" si="13"/>
        <v>5.0141569876364811E-2</v>
      </c>
      <c r="R29" s="190">
        <f t="shared" si="13"/>
        <v>5.0141569877175336E-2</v>
      </c>
      <c r="S29" s="190">
        <f t="shared" si="13"/>
        <v>3.6496167214752802E-2</v>
      </c>
      <c r="T29" s="190">
        <f t="shared" si="13"/>
        <v>2.9450823272954233E-2</v>
      </c>
      <c r="U29" s="230">
        <f t="shared" si="13"/>
        <v>4.0271762116104892E-2</v>
      </c>
      <c r="V29" s="230">
        <f t="shared" si="14"/>
        <v>2.532455158941449E-2</v>
      </c>
      <c r="W29" s="235">
        <f t="shared" si="14"/>
        <v>5.7817402312232591E-2</v>
      </c>
    </row>
    <row r="30" spans="1:23">
      <c r="B30" s="218">
        <v>90</v>
      </c>
      <c r="C30" s="220" t="s">
        <v>16</v>
      </c>
      <c r="D30" s="224">
        <f t="shared" si="12"/>
        <v>0.14635216958362474</v>
      </c>
      <c r="E30" s="190">
        <f t="shared" si="12"/>
        <v>0.12296122101441692</v>
      </c>
      <c r="F30" s="190">
        <f t="shared" si="13"/>
        <v>9.9520144904472252E-2</v>
      </c>
      <c r="G30" s="190">
        <f t="shared" si="13"/>
        <v>9.9520144904472252E-2</v>
      </c>
      <c r="H30" s="190">
        <f t="shared" si="13"/>
        <v>9.9520144904472252E-2</v>
      </c>
      <c r="I30" s="190">
        <f t="shared" si="13"/>
        <v>8.1146119642284575E-2</v>
      </c>
      <c r="J30" s="190">
        <f t="shared" si="13"/>
        <v>6.4166829220862212E-2</v>
      </c>
      <c r="K30" s="190">
        <f t="shared" si="13"/>
        <v>7.7971838470470414E-2</v>
      </c>
      <c r="L30" s="190">
        <f t="shared" si="13"/>
        <v>9.9520144903122665E-2</v>
      </c>
      <c r="M30" s="190">
        <f t="shared" si="13"/>
        <v>8.1146119642284575E-2</v>
      </c>
      <c r="N30" s="190">
        <f t="shared" si="13"/>
        <v>8.1146119642284575E-2</v>
      </c>
      <c r="O30" s="190">
        <f t="shared" si="13"/>
        <v>0.1128892796325035</v>
      </c>
      <c r="P30" s="190">
        <f t="shared" si="13"/>
        <v>0.10376036065894322</v>
      </c>
      <c r="Q30" s="190">
        <f t="shared" si="13"/>
        <v>0.10376036065894322</v>
      </c>
      <c r="R30" s="190">
        <f t="shared" si="13"/>
        <v>0.10376036066002736</v>
      </c>
      <c r="S30" s="190">
        <f t="shared" si="13"/>
        <v>7.7971838470470414E-2</v>
      </c>
      <c r="T30" s="190">
        <f t="shared" si="13"/>
        <v>6.4166829220862212E-2</v>
      </c>
      <c r="U30" s="230">
        <f t="shared" si="13"/>
        <v>6.7913606443156582E-2</v>
      </c>
      <c r="V30" s="230">
        <f t="shared" si="14"/>
        <v>4.4448462867530958E-2</v>
      </c>
      <c r="W30" s="235">
        <f t="shared" si="14"/>
        <v>0.11780122781013914</v>
      </c>
    </row>
    <row r="31" spans="1:23">
      <c r="B31" s="218">
        <v>100</v>
      </c>
      <c r="C31" s="220" t="s">
        <v>16</v>
      </c>
      <c r="D31" s="224">
        <f t="shared" si="12"/>
        <v>0.24132441300649757</v>
      </c>
      <c r="E31" s="190">
        <f t="shared" si="12"/>
        <v>0.20725429004324281</v>
      </c>
      <c r="F31" s="190">
        <f t="shared" si="13"/>
        <v>0.17190707119111487</v>
      </c>
      <c r="G31" s="190">
        <f t="shared" si="13"/>
        <v>0.17190707119111487</v>
      </c>
      <c r="H31" s="190">
        <f t="shared" si="13"/>
        <v>0.17190707119111487</v>
      </c>
      <c r="I31" s="190">
        <f t="shared" si="13"/>
        <v>0.14324063137363646</v>
      </c>
      <c r="J31" s="190">
        <f t="shared" si="13"/>
        <v>0.11588163826664145</v>
      </c>
      <c r="K31" s="190">
        <f t="shared" si="13"/>
        <v>0.13819315971016199</v>
      </c>
      <c r="L31" s="190">
        <f t="shared" si="13"/>
        <v>0.17190707118966514</v>
      </c>
      <c r="M31" s="190">
        <f t="shared" si="13"/>
        <v>0.14324063137363646</v>
      </c>
      <c r="N31" s="190">
        <f t="shared" si="13"/>
        <v>0.14324063137363646</v>
      </c>
      <c r="O31" s="190">
        <f t="shared" si="13"/>
        <v>0.19222355610094038</v>
      </c>
      <c r="P31" s="190">
        <f t="shared" si="13"/>
        <v>0.17839761045217786</v>
      </c>
      <c r="Q31" s="190">
        <f t="shared" si="13"/>
        <v>0.17839761045217786</v>
      </c>
      <c r="R31" s="190">
        <f t="shared" si="13"/>
        <v>0.17839761045332511</v>
      </c>
      <c r="S31" s="190">
        <f t="shared" si="13"/>
        <v>0.13819315971016199</v>
      </c>
      <c r="T31" s="190">
        <f t="shared" si="13"/>
        <v>0.11588163826664145</v>
      </c>
      <c r="U31" s="230">
        <f t="shared" si="13"/>
        <v>0.10259624151262392</v>
      </c>
      <c r="V31" s="230">
        <f t="shared" si="14"/>
        <v>6.9465851397530975E-2</v>
      </c>
      <c r="W31" s="235">
        <f t="shared" si="14"/>
        <v>0.19958230928754767</v>
      </c>
    </row>
    <row r="32" spans="1:23">
      <c r="B32" s="218">
        <v>110</v>
      </c>
      <c r="C32" s="220" t="s">
        <v>16</v>
      </c>
      <c r="D32" s="224">
        <f t="shared" si="12"/>
        <v>0.34937948998106771</v>
      </c>
      <c r="E32" s="190">
        <f t="shared" si="12"/>
        <v>0.30625910168304671</v>
      </c>
      <c r="F32" s="190">
        <f t="shared" si="13"/>
        <v>0.25994426966363104</v>
      </c>
      <c r="G32" s="190">
        <f t="shared" si="13"/>
        <v>0.25994426966363104</v>
      </c>
      <c r="H32" s="190">
        <f t="shared" si="13"/>
        <v>0.25994426966363104</v>
      </c>
      <c r="I32" s="190">
        <f t="shared" si="13"/>
        <v>0.22108294799605266</v>
      </c>
      <c r="J32" s="190">
        <f t="shared" si="13"/>
        <v>0.18277857778486381</v>
      </c>
      <c r="K32" s="190">
        <f t="shared" si="13"/>
        <v>0.21410977503658973</v>
      </c>
      <c r="L32" s="190">
        <f t="shared" si="13"/>
        <v>0.25994426966237683</v>
      </c>
      <c r="M32" s="190">
        <f t="shared" si="13"/>
        <v>0.22108294799605266</v>
      </c>
      <c r="N32" s="190">
        <f t="shared" si="13"/>
        <v>0.22108294799605266</v>
      </c>
      <c r="O32" s="190">
        <f t="shared" si="13"/>
        <v>0.28676979300930616</v>
      </c>
      <c r="P32" s="190">
        <f t="shared" si="13"/>
        <v>0.26857631577099067</v>
      </c>
      <c r="Q32" s="190">
        <f t="shared" si="13"/>
        <v>0.26857631577099067</v>
      </c>
      <c r="R32" s="190">
        <f t="shared" si="13"/>
        <v>0.26857631577196173</v>
      </c>
      <c r="S32" s="190">
        <f t="shared" si="13"/>
        <v>0.21410977503658973</v>
      </c>
      <c r="T32" s="190">
        <f t="shared" si="13"/>
        <v>0.18277857778486381</v>
      </c>
      <c r="U32" s="230">
        <f t="shared" si="13"/>
        <v>0.14304175987955708</v>
      </c>
      <c r="V32" s="230">
        <f t="shared" si="14"/>
        <v>9.9746513825079597E-2</v>
      </c>
      <c r="W32" s="235">
        <f t="shared" si="14"/>
        <v>0.29634830674288587</v>
      </c>
    </row>
    <row r="33" spans="2:23">
      <c r="B33" s="218">
        <v>120</v>
      </c>
      <c r="C33" s="220" t="s">
        <v>16</v>
      </c>
      <c r="D33" s="224">
        <f t="shared" si="12"/>
        <v>0.46010801235775028</v>
      </c>
      <c r="E33" s="190">
        <f t="shared" si="12"/>
        <v>0.41100896158639744</v>
      </c>
      <c r="F33" s="190">
        <f t="shared" si="13"/>
        <v>0.35641163646826046</v>
      </c>
      <c r="G33" s="190">
        <f t="shared" si="13"/>
        <v>0.35641163646826046</v>
      </c>
      <c r="H33" s="190">
        <f t="shared" si="13"/>
        <v>0.35641163646826046</v>
      </c>
      <c r="I33" s="190">
        <f t="shared" si="13"/>
        <v>0.30901677251195891</v>
      </c>
      <c r="J33" s="190">
        <f t="shared" si="13"/>
        <v>0.26076994627038486</v>
      </c>
      <c r="K33" s="190">
        <f t="shared" si="13"/>
        <v>0.30035065758074186</v>
      </c>
      <c r="L33" s="190">
        <f t="shared" si="13"/>
        <v>0.3564116364674359</v>
      </c>
      <c r="M33" s="190">
        <f t="shared" si="13"/>
        <v>0.30901677251195891</v>
      </c>
      <c r="N33" s="190">
        <f t="shared" si="13"/>
        <v>0.30901677251195891</v>
      </c>
      <c r="O33" s="190">
        <f t="shared" si="13"/>
        <v>0.38827575691411303</v>
      </c>
      <c r="P33" s="190">
        <f t="shared" si="13"/>
        <v>0.36673890853444907</v>
      </c>
      <c r="Q33" s="190">
        <f t="shared" si="13"/>
        <v>0.36673890853444907</v>
      </c>
      <c r="R33" s="190">
        <f t="shared" si="13"/>
        <v>0.36673890853506075</v>
      </c>
      <c r="S33" s="190">
        <f t="shared" si="13"/>
        <v>0.30035065758074186</v>
      </c>
      <c r="T33" s="190">
        <f t="shared" si="13"/>
        <v>0.26076994627038486</v>
      </c>
      <c r="U33" s="230">
        <f t="shared" si="13"/>
        <v>0.18776453530721038</v>
      </c>
      <c r="V33" s="230">
        <f t="shared" si="14"/>
        <v>0.13438412077416451</v>
      </c>
      <c r="W33" s="235">
        <f t="shared" si="14"/>
        <v>0.39949163685415368</v>
      </c>
    </row>
    <row r="34" spans="2:23">
      <c r="B34" s="218">
        <v>130</v>
      </c>
      <c r="C34" s="220" t="s">
        <v>16</v>
      </c>
      <c r="D34" s="224">
        <f t="shared" si="12"/>
        <v>0.56494566660645584</v>
      </c>
      <c r="E34" s="190">
        <f t="shared" si="12"/>
        <v>0.5134199942710147</v>
      </c>
      <c r="F34" s="190">
        <f t="shared" si="13"/>
        <v>0.45410171775568958</v>
      </c>
      <c r="G34" s="190">
        <f t="shared" si="13"/>
        <v>0.45410171775568958</v>
      </c>
      <c r="H34" s="190">
        <f t="shared" si="13"/>
        <v>0.45410171775568958</v>
      </c>
      <c r="I34" s="190">
        <f t="shared" si="13"/>
        <v>0.40082998224489874</v>
      </c>
      <c r="J34" s="190">
        <f t="shared" si="13"/>
        <v>0.34482309304392295</v>
      </c>
      <c r="K34" s="190">
        <f t="shared" si="13"/>
        <v>0.39090490232458641</v>
      </c>
      <c r="L34" s="190">
        <f t="shared" si="13"/>
        <v>0.45410171775541502</v>
      </c>
      <c r="M34" s="190">
        <f t="shared" si="13"/>
        <v>0.40082998224489874</v>
      </c>
      <c r="N34" s="190">
        <f t="shared" si="13"/>
        <v>0.40082998224489874</v>
      </c>
      <c r="O34" s="190">
        <f t="shared" si="13"/>
        <v>0.48898276151060366</v>
      </c>
      <c r="P34" s="190">
        <f t="shared" si="13"/>
        <v>0.46548784865065523</v>
      </c>
      <c r="Q34" s="190">
        <f t="shared" si="13"/>
        <v>0.46548784865065523</v>
      </c>
      <c r="R34" s="190">
        <f t="shared" si="13"/>
        <v>0.46548784865081955</v>
      </c>
      <c r="S34" s="190">
        <f t="shared" si="13"/>
        <v>0.39090490232458641</v>
      </c>
      <c r="T34" s="190">
        <f t="shared" si="13"/>
        <v>0.34482309304392295</v>
      </c>
      <c r="U34" s="230">
        <f t="shared" si="13"/>
        <v>0.23529244839227867</v>
      </c>
      <c r="V34" s="230">
        <f t="shared" si="14"/>
        <v>0.17236763465553936</v>
      </c>
      <c r="W34" s="235">
        <f t="shared" si="14"/>
        <v>0.50108565288533824</v>
      </c>
    </row>
    <row r="35" spans="2:23">
      <c r="B35" s="218">
        <v>140</v>
      </c>
      <c r="C35" s="220" t="s">
        <v>16</v>
      </c>
      <c r="D35" s="224">
        <f t="shared" si="12"/>
        <v>0.65831769559055453</v>
      </c>
      <c r="E35" s="190">
        <f t="shared" si="12"/>
        <v>0.6076142634885775</v>
      </c>
      <c r="F35" s="190">
        <f t="shared" si="13"/>
        <v>0.5471811367259698</v>
      </c>
      <c r="G35" s="190">
        <f t="shared" si="13"/>
        <v>0.5471811367259698</v>
      </c>
      <c r="H35" s="190">
        <f t="shared" si="13"/>
        <v>0.5471811367259698</v>
      </c>
      <c r="I35" s="190">
        <f t="shared" si="13"/>
        <v>0.49103520061518824</v>
      </c>
      <c r="J35" s="190">
        <f t="shared" si="13"/>
        <v>0.43007154568694944</v>
      </c>
      <c r="K35" s="190">
        <f t="shared" si="13"/>
        <v>0.48037750529168255</v>
      </c>
      <c r="L35" s="190">
        <f t="shared" si="13"/>
        <v>0.54718113672625202</v>
      </c>
      <c r="M35" s="190">
        <f t="shared" si="13"/>
        <v>0.49103520061518824</v>
      </c>
      <c r="N35" s="190">
        <f t="shared" si="13"/>
        <v>0.49103520061518824</v>
      </c>
      <c r="O35" s="190">
        <f t="shared" si="13"/>
        <v>0.58298372530983389</v>
      </c>
      <c r="P35" s="190">
        <f t="shared" si="13"/>
        <v>0.55895148195203803</v>
      </c>
      <c r="Q35" s="190">
        <f t="shared" si="13"/>
        <v>0.55895148195203803</v>
      </c>
      <c r="R35" s="190">
        <f t="shared" si="13"/>
        <v>0.55895148195175881</v>
      </c>
      <c r="S35" s="190">
        <f t="shared" si="13"/>
        <v>0.48037750529168255</v>
      </c>
      <c r="T35" s="190">
        <f t="shared" si="13"/>
        <v>0.43007154568694944</v>
      </c>
      <c r="U35" s="230">
        <f t="shared" si="13"/>
        <v>0.28429326938922411</v>
      </c>
      <c r="V35" s="230">
        <f t="shared" si="14"/>
        <v>0.21269849875828464</v>
      </c>
      <c r="W35" s="235">
        <f t="shared" si="14"/>
        <v>0.59522901101691028</v>
      </c>
    </row>
    <row r="36" spans="2:23">
      <c r="B36" s="218">
        <v>150</v>
      </c>
      <c r="C36" s="220" t="s">
        <v>16</v>
      </c>
      <c r="D36" s="224">
        <f t="shared" si="12"/>
        <v>0.73756691722269474</v>
      </c>
      <c r="E36" s="190">
        <f t="shared" si="12"/>
        <v>0.69018313976558099</v>
      </c>
      <c r="F36" s="190">
        <f t="shared" si="13"/>
        <v>0.63171128333328763</v>
      </c>
      <c r="G36" s="190">
        <f t="shared" si="13"/>
        <v>0.63171128333328763</v>
      </c>
      <c r="H36" s="190">
        <f t="shared" si="13"/>
        <v>0.63171128333328763</v>
      </c>
      <c r="I36" s="190">
        <f t="shared" si="13"/>
        <v>0.57551442659940122</v>
      </c>
      <c r="J36" s="190">
        <f t="shared" si="13"/>
        <v>0.51249505380995319</v>
      </c>
      <c r="K36" s="190">
        <f t="shared" si="13"/>
        <v>0.56464694630851486</v>
      </c>
      <c r="L36" s="190">
        <f t="shared" si="13"/>
        <v>0.63171128333404969</v>
      </c>
      <c r="M36" s="190">
        <f t="shared" si="13"/>
        <v>0.57551442659940122</v>
      </c>
      <c r="N36" s="190">
        <f t="shared" si="13"/>
        <v>0.57551442659940122</v>
      </c>
      <c r="O36" s="190">
        <f t="shared" si="13"/>
        <v>0.666608661857792</v>
      </c>
      <c r="P36" s="190">
        <f t="shared" si="13"/>
        <v>0.64326550755228495</v>
      </c>
      <c r="Q36" s="190">
        <f t="shared" si="13"/>
        <v>0.64326550755228495</v>
      </c>
      <c r="R36" s="190">
        <f t="shared" si="13"/>
        <v>0.6432655075516317</v>
      </c>
      <c r="S36" s="190">
        <f t="shared" si="13"/>
        <v>0.56464694630851486</v>
      </c>
      <c r="T36" s="190">
        <f t="shared" si="13"/>
        <v>0.51249505380995319</v>
      </c>
      <c r="U36" s="230">
        <f t="shared" si="13"/>
        <v>0.3336347064767578</v>
      </c>
      <c r="V36" s="230">
        <f t="shared" si="14"/>
        <v>0.25445937745725644</v>
      </c>
      <c r="W36" s="235">
        <f t="shared" si="14"/>
        <v>0.67837357035110701</v>
      </c>
    </row>
    <row r="37" spans="2:23">
      <c r="B37" s="218">
        <v>160</v>
      </c>
      <c r="C37" s="220" t="s">
        <v>16</v>
      </c>
      <c r="D37" s="224">
        <f t="shared" si="12"/>
        <v>0.80228432589193399</v>
      </c>
      <c r="E37" s="190">
        <f t="shared" si="12"/>
        <v>0.75982752597087777</v>
      </c>
      <c r="F37" s="190">
        <f t="shared" si="13"/>
        <v>0.70558362875205805</v>
      </c>
      <c r="G37" s="190">
        <f t="shared" si="13"/>
        <v>0.70558362875205805</v>
      </c>
      <c r="H37" s="190">
        <f t="shared" si="13"/>
        <v>0.70558362875205805</v>
      </c>
      <c r="I37" s="190">
        <f t="shared" si="13"/>
        <v>0.65165428318802032</v>
      </c>
      <c r="J37" s="190">
        <f t="shared" si="13"/>
        <v>0.58919482705483184</v>
      </c>
      <c r="K37" s="190">
        <f t="shared" si="13"/>
        <v>0.64103052664759652</v>
      </c>
      <c r="L37" s="190">
        <f t="shared" si="13"/>
        <v>0.70558362875317771</v>
      </c>
      <c r="M37" s="190">
        <f t="shared" si="13"/>
        <v>0.65165428318802032</v>
      </c>
      <c r="N37" s="190">
        <f t="shared" si="13"/>
        <v>0.65165428318802032</v>
      </c>
      <c r="O37" s="190">
        <f t="shared" si="13"/>
        <v>0.73819519035612025</v>
      </c>
      <c r="P37" s="190">
        <f t="shared" si="13"/>
        <v>0.71645734533322247</v>
      </c>
      <c r="Q37" s="190">
        <f t="shared" si="13"/>
        <v>0.71645734533322247</v>
      </c>
      <c r="R37" s="190">
        <f t="shared" si="13"/>
        <v>0.71645734533229755</v>
      </c>
      <c r="S37" s="190">
        <f t="shared" si="13"/>
        <v>0.64103052664759652</v>
      </c>
      <c r="T37" s="190">
        <f t="shared" si="13"/>
        <v>0.58919482705483184</v>
      </c>
      <c r="U37" s="230">
        <f t="shared" ref="U37" si="15">IF((U$2-(SQRT((U$9/U$15)^2+4*U$16*U$14))*$B37) &lt; 0, 0.5*EXP(((U$9/U$15)*U$2)/(2*U$14))*(EXP(-(U$2*(SQRT((U$9/U$15)^2+4*U$16*U$14)))/(2*U$14))*(2-ERFC(-(U$2-(SQRT((U$9/U$15)^2+4*U$16*U$14))*$B37)/(2*SQRT(U$14*$B37))))),0.5*EXP(((U$9/U$15)*U$2)/(2*U$14))*(EXP(-(U$2*(SQRT((U$9/U$15)^2+4*U$16*U$14)))/(2*U$14))*ERFC((U$2-(SQRT((U$9/U$15)^2+4*U$16*U$14))*$B37)/(2*SQRT(U$14*$B37)))))</f>
        <v>0.38240016050035597</v>
      </c>
      <c r="V37" s="230">
        <f t="shared" si="14"/>
        <v>0.29684945126083401</v>
      </c>
      <c r="W37" s="235">
        <f t="shared" si="14"/>
        <v>0.74903183676619567</v>
      </c>
    </row>
    <row r="38" spans="2:23">
      <c r="B38" s="218">
        <v>170</v>
      </c>
      <c r="C38" s="220" t="s">
        <v>16</v>
      </c>
      <c r="D38" s="224">
        <f t="shared" si="12"/>
        <v>0.85350438070017387</v>
      </c>
      <c r="E38" s="190">
        <f t="shared" si="12"/>
        <v>0.8167619999704433</v>
      </c>
      <c r="F38" s="190">
        <f t="shared" si="12"/>
        <v>0.76815868854732705</v>
      </c>
      <c r="G38" s="190">
        <f t="shared" si="12"/>
        <v>0.76815868854732705</v>
      </c>
      <c r="H38" s="190">
        <f t="shared" si="12"/>
        <v>0.76815868854732705</v>
      </c>
      <c r="I38" s="190">
        <f t="shared" si="12"/>
        <v>0.71817402922175866</v>
      </c>
      <c r="J38" s="190">
        <f t="shared" si="12"/>
        <v>0.65838484647359596</v>
      </c>
      <c r="K38" s="190">
        <f t="shared" si="12"/>
        <v>0.70814427683353987</v>
      </c>
      <c r="L38" s="190">
        <f t="shared" si="12"/>
        <v>0.7681586885486702</v>
      </c>
      <c r="M38" s="190">
        <f t="shared" si="12"/>
        <v>0.71817402922175866</v>
      </c>
      <c r="N38" s="190">
        <f t="shared" si="12"/>
        <v>0.71817402922175866</v>
      </c>
      <c r="O38" s="190">
        <f t="shared" si="12"/>
        <v>0.79759135868290243</v>
      </c>
      <c r="P38" s="190">
        <f t="shared" si="12"/>
        <v>0.77804148023564301</v>
      </c>
      <c r="Q38" s="190">
        <f t="shared" si="12"/>
        <v>0.77804148023564301</v>
      </c>
      <c r="R38" s="190">
        <f t="shared" si="12"/>
        <v>0.77804148023455599</v>
      </c>
      <c r="S38" s="190">
        <f t="shared" si="12"/>
        <v>0.70814427683353987</v>
      </c>
      <c r="T38" s="190">
        <f t="shared" ref="T38:AK53" si="16">IF((T$2-(SQRT((T$9/T$15)^2+4*T$16*T$14))*$B38) &lt; 0, 0.5*EXP(((T$9/T$15)*T$2)/(2*T$14))*(EXP(-(T$2*(SQRT((T$9/T$15)^2+4*T$16*T$14)))/(2*T$14))*(2-ERFC(-(T$2-(SQRT((T$9/T$15)^2+4*T$16*T$14))*$B38)/(2*SQRT(T$14*$B38))))),0.5*EXP(((T$9/T$15)*T$2)/(2*T$14))*(EXP(-(T$2*(SQRT((T$9/T$15)^2+4*T$16*T$14)))/(2*T$14))*ERFC((T$2-(SQRT((T$9/T$15)^2+4*T$16*T$14))*$B38)/(2*SQRT(T$14*$B38)))))</f>
        <v>0.65838484647359596</v>
      </c>
      <c r="U38" s="230">
        <f t="shared" si="16"/>
        <v>0.42987943160486025</v>
      </c>
      <c r="V38" s="230">
        <f t="shared" si="16"/>
        <v>0.33919632041260028</v>
      </c>
      <c r="W38" s="235">
        <f t="shared" si="16"/>
        <v>0.80723113040665839</v>
      </c>
    </row>
    <row r="39" spans="2:23">
      <c r="B39" s="218">
        <v>180</v>
      </c>
      <c r="C39" s="220" t="s">
        <v>16</v>
      </c>
      <c r="D39" s="224">
        <f t="shared" si="12"/>
        <v>0.89301112678016159</v>
      </c>
      <c r="E39" s="190">
        <f t="shared" si="12"/>
        <v>0.86212432237062553</v>
      </c>
      <c r="F39" s="190">
        <f t="shared" si="12"/>
        <v>0.81982153925161527</v>
      </c>
      <c r="G39" s="190">
        <f t="shared" si="12"/>
        <v>0.81982153925161527</v>
      </c>
      <c r="H39" s="190">
        <f t="shared" si="12"/>
        <v>0.81982153925161527</v>
      </c>
      <c r="I39" s="190">
        <f t="shared" si="12"/>
        <v>0.77482021266501666</v>
      </c>
      <c r="J39" s="190">
        <f t="shared" si="12"/>
        <v>0.71922645877412406</v>
      </c>
      <c r="K39" s="190">
        <f t="shared" si="12"/>
        <v>0.76562326578672768</v>
      </c>
      <c r="L39" s="190">
        <f t="shared" si="12"/>
        <v>0.81982153925305834</v>
      </c>
      <c r="M39" s="190">
        <f t="shared" si="12"/>
        <v>0.77482021266501666</v>
      </c>
      <c r="N39" s="190">
        <f t="shared" si="12"/>
        <v>0.77482021266501666</v>
      </c>
      <c r="O39" s="190">
        <f t="shared" si="12"/>
        <v>0.845622915965349</v>
      </c>
      <c r="P39" s="190">
        <f t="shared" si="12"/>
        <v>0.82854571307311697</v>
      </c>
      <c r="Q39" s="190">
        <f t="shared" si="12"/>
        <v>0.82854571307311697</v>
      </c>
      <c r="R39" s="190">
        <f t="shared" si="12"/>
        <v>0.82854571307196578</v>
      </c>
      <c r="S39" s="190">
        <f t="shared" si="12"/>
        <v>0.76562326578672768</v>
      </c>
      <c r="T39" s="190">
        <f t="shared" si="16"/>
        <v>0.71922645877412406</v>
      </c>
      <c r="U39" s="230">
        <f t="shared" si="16"/>
        <v>0.47554667369061521</v>
      </c>
      <c r="V39" s="230">
        <f t="shared" si="16"/>
        <v>0.38095398970512911</v>
      </c>
      <c r="W39" s="235">
        <f t="shared" si="16"/>
        <v>0.85395175225423103</v>
      </c>
    </row>
    <row r="40" spans="2:23">
      <c r="B40" s="218">
        <v>190</v>
      </c>
      <c r="C40" s="220" t="s">
        <v>16</v>
      </c>
      <c r="D40" s="224">
        <f t="shared" si="12"/>
        <v>0.92283707503686252</v>
      </c>
      <c r="E40" s="190">
        <f t="shared" si="12"/>
        <v>0.89750218546892868</v>
      </c>
      <c r="F40" s="190">
        <f t="shared" si="12"/>
        <v>0.86157481985156226</v>
      </c>
      <c r="G40" s="190">
        <f t="shared" si="12"/>
        <v>0.86157481985156226</v>
      </c>
      <c r="H40" s="190">
        <f t="shared" si="12"/>
        <v>0.86157481985156226</v>
      </c>
      <c r="I40" s="190">
        <f t="shared" si="12"/>
        <v>0.822042593874171</v>
      </c>
      <c r="J40" s="190">
        <f t="shared" si="12"/>
        <v>0.77160319173201397</v>
      </c>
      <c r="K40" s="190">
        <f t="shared" si="12"/>
        <v>0.81381448149156876</v>
      </c>
      <c r="L40" s="190">
        <f t="shared" si="12"/>
        <v>0.86157481985300544</v>
      </c>
      <c r="M40" s="190">
        <f t="shared" si="12"/>
        <v>0.822042593874171</v>
      </c>
      <c r="N40" s="190">
        <f t="shared" si="12"/>
        <v>0.822042593874171</v>
      </c>
      <c r="O40" s="190">
        <f t="shared" si="12"/>
        <v>0.88364370841433104</v>
      </c>
      <c r="P40" s="190">
        <f t="shared" si="12"/>
        <v>0.86908884832150535</v>
      </c>
      <c r="Q40" s="190">
        <f t="shared" si="12"/>
        <v>0.86908884832150535</v>
      </c>
      <c r="R40" s="190">
        <f t="shared" si="12"/>
        <v>0.86908884832036748</v>
      </c>
      <c r="S40" s="190">
        <f t="shared" si="12"/>
        <v>0.81381448149156876</v>
      </c>
      <c r="T40" s="190">
        <f t="shared" si="16"/>
        <v>0.77160319173201397</v>
      </c>
      <c r="U40" s="230">
        <f t="shared" si="16"/>
        <v>0.51903336379236575</v>
      </c>
      <c r="V40" s="230">
        <f t="shared" si="16"/>
        <v>0.42169307448727861</v>
      </c>
      <c r="W40" s="235">
        <f t="shared" si="16"/>
        <v>0.89066478606554922</v>
      </c>
    </row>
    <row r="41" spans="2:23">
      <c r="B41" s="218">
        <v>200</v>
      </c>
      <c r="C41" s="220" t="s">
        <v>16</v>
      </c>
      <c r="D41" s="224">
        <f t="shared" si="12"/>
        <v>0.94495280915639102</v>
      </c>
      <c r="E41" s="190">
        <f t="shared" si="12"/>
        <v>0.92460202369437472</v>
      </c>
      <c r="F41" s="190">
        <f t="shared" si="12"/>
        <v>0.89472045311172932</v>
      </c>
      <c r="G41" s="190">
        <f t="shared" si="12"/>
        <v>0.89472045311172932</v>
      </c>
      <c r="H41" s="190">
        <f t="shared" si="12"/>
        <v>0.89472045311172932</v>
      </c>
      <c r="I41" s="190">
        <f t="shared" si="12"/>
        <v>0.86071169408312376</v>
      </c>
      <c r="J41" s="190">
        <f t="shared" si="12"/>
        <v>0.81589638366463635</v>
      </c>
      <c r="K41" s="190">
        <f t="shared" si="12"/>
        <v>0.85350337533321774</v>
      </c>
      <c r="L41" s="190">
        <f t="shared" si="12"/>
        <v>0.89472045311310011</v>
      </c>
      <c r="M41" s="190">
        <f t="shared" si="12"/>
        <v>0.86071169408312376</v>
      </c>
      <c r="N41" s="190">
        <f t="shared" si="12"/>
        <v>0.86071169408312376</v>
      </c>
      <c r="O41" s="190">
        <f t="shared" si="12"/>
        <v>0.91320493159363969</v>
      </c>
      <c r="P41" s="190">
        <f t="shared" si="12"/>
        <v>0.901057707498641</v>
      </c>
      <c r="Q41" s="190">
        <f t="shared" si="12"/>
        <v>0.901057707498641</v>
      </c>
      <c r="R41" s="190">
        <f t="shared" si="12"/>
        <v>0.90105770749757141</v>
      </c>
      <c r="S41" s="190">
        <f t="shared" si="12"/>
        <v>0.85350337533321774</v>
      </c>
      <c r="T41" s="190">
        <f t="shared" si="16"/>
        <v>0.81589638366463635</v>
      </c>
      <c r="U41" s="230">
        <f t="shared" si="16"/>
        <v>0.56010079106441624</v>
      </c>
      <c r="V41" s="230">
        <f t="shared" si="16"/>
        <v>0.46108732811355962</v>
      </c>
      <c r="W41" s="235">
        <f t="shared" si="16"/>
        <v>0.91900057709234217</v>
      </c>
    </row>
    <row r="42" spans="2:23">
      <c r="B42" s="218">
        <v>210</v>
      </c>
      <c r="C42" s="220" t="s">
        <v>16</v>
      </c>
      <c r="D42" s="224">
        <f t="shared" si="12"/>
        <v>0.96110329534219141</v>
      </c>
      <c r="E42" s="190">
        <f t="shared" si="12"/>
        <v>0.94504738350070283</v>
      </c>
      <c r="F42" s="190">
        <f t="shared" si="12"/>
        <v>0.92063665486107138</v>
      </c>
      <c r="G42" s="190">
        <f t="shared" si="12"/>
        <v>0.92063665486107138</v>
      </c>
      <c r="H42" s="190">
        <f t="shared" si="12"/>
        <v>0.92063665486107138</v>
      </c>
      <c r="I42" s="190">
        <f t="shared" si="12"/>
        <v>0.89190130851045191</v>
      </c>
      <c r="J42" s="190">
        <f t="shared" si="12"/>
        <v>0.85279243361416857</v>
      </c>
      <c r="K42" s="190">
        <f t="shared" si="12"/>
        <v>0.88569950736450298</v>
      </c>
      <c r="L42" s="190">
        <f t="shared" si="12"/>
        <v>0.92063665486232271</v>
      </c>
      <c r="M42" s="190">
        <f t="shared" si="12"/>
        <v>0.89190130851045191</v>
      </c>
      <c r="N42" s="190">
        <f t="shared" si="12"/>
        <v>0.89190130851045191</v>
      </c>
      <c r="O42" s="190">
        <f t="shared" si="12"/>
        <v>0.93584217269582015</v>
      </c>
      <c r="P42" s="190">
        <f t="shared" si="12"/>
        <v>0.9258856824507864</v>
      </c>
      <c r="Q42" s="190">
        <f t="shared" si="12"/>
        <v>0.9258856824507864</v>
      </c>
      <c r="R42" s="190">
        <f t="shared" si="12"/>
        <v>0.92588568244981895</v>
      </c>
      <c r="S42" s="190">
        <f t="shared" si="12"/>
        <v>0.88569950736450298</v>
      </c>
      <c r="T42" s="190">
        <f t="shared" si="16"/>
        <v>0.85279243361416857</v>
      </c>
      <c r="U42" s="230">
        <f t="shared" si="16"/>
        <v>0.59861446273231511</v>
      </c>
      <c r="V42" s="230">
        <f t="shared" si="16"/>
        <v>0.49889900744118326</v>
      </c>
      <c r="W42" s="235">
        <f t="shared" si="16"/>
        <v>0.94054062751614298</v>
      </c>
    </row>
    <row r="43" spans="2:23">
      <c r="B43" s="218">
        <v>220</v>
      </c>
      <c r="C43" s="220" t="s">
        <v>16</v>
      </c>
      <c r="D43" s="224">
        <f t="shared" si="12"/>
        <v>0.97274489870829439</v>
      </c>
      <c r="E43" s="190">
        <f t="shared" si="12"/>
        <v>0.9602731476619859</v>
      </c>
      <c r="F43" s="190">
        <f t="shared" si="12"/>
        <v>0.94063935025768808</v>
      </c>
      <c r="G43" s="190">
        <f t="shared" si="12"/>
        <v>0.94063935025768808</v>
      </c>
      <c r="H43" s="190">
        <f t="shared" si="12"/>
        <v>0.94063935025768808</v>
      </c>
      <c r="I43" s="190">
        <f t="shared" si="12"/>
        <v>0.91673503598576278</v>
      </c>
      <c r="J43" s="190">
        <f t="shared" si="12"/>
        <v>0.88313352125533007</v>
      </c>
      <c r="K43" s="190">
        <f t="shared" si="12"/>
        <v>0.91148211078369212</v>
      </c>
      <c r="L43" s="190">
        <f t="shared" si="12"/>
        <v>0.94063935025879553</v>
      </c>
      <c r="M43" s="190">
        <f t="shared" si="12"/>
        <v>0.91673503598576278</v>
      </c>
      <c r="N43" s="190">
        <f t="shared" si="12"/>
        <v>0.91673503598576278</v>
      </c>
      <c r="O43" s="190">
        <f t="shared" si="12"/>
        <v>0.95295367148809029</v>
      </c>
      <c r="P43" s="190">
        <f t="shared" si="12"/>
        <v>0.94491950331511843</v>
      </c>
      <c r="Q43" s="190">
        <f t="shared" si="12"/>
        <v>0.94491950331511843</v>
      </c>
      <c r="R43" s="190">
        <f t="shared" si="12"/>
        <v>0.94491950331426977</v>
      </c>
      <c r="S43" s="190">
        <f t="shared" si="12"/>
        <v>0.91148211078369212</v>
      </c>
      <c r="T43" s="190">
        <f t="shared" si="16"/>
        <v>0.88313352125533007</v>
      </c>
      <c r="U43" s="230">
        <f t="shared" si="16"/>
        <v>0.63452152146958851</v>
      </c>
      <c r="V43" s="230">
        <f t="shared" si="16"/>
        <v>0.5349645606697031</v>
      </c>
      <c r="W43" s="235">
        <f t="shared" si="16"/>
        <v>0.95670347131875477</v>
      </c>
    </row>
    <row r="44" spans="2:23">
      <c r="B44" s="218">
        <v>230</v>
      </c>
      <c r="C44" s="220" t="s">
        <v>16</v>
      </c>
      <c r="D44" s="224">
        <f t="shared" si="12"/>
        <v>0.98104288432692766</v>
      </c>
      <c r="E44" s="190">
        <f t="shared" si="12"/>
        <v>0.9714858175708263</v>
      </c>
      <c r="F44" s="190">
        <f t="shared" si="12"/>
        <v>0.95590679125510503</v>
      </c>
      <c r="G44" s="190">
        <f t="shared" si="12"/>
        <v>0.95590679125510503</v>
      </c>
      <c r="H44" s="190">
        <f t="shared" si="12"/>
        <v>0.95590679125510503</v>
      </c>
      <c r="I44" s="190">
        <f t="shared" si="12"/>
        <v>0.93628959047598315</v>
      </c>
      <c r="J44" s="190">
        <f t="shared" si="12"/>
        <v>0.90780919706977792</v>
      </c>
      <c r="K44" s="190">
        <f t="shared" si="12"/>
        <v>0.93190074023676694</v>
      </c>
      <c r="L44" s="190">
        <f t="shared" si="12"/>
        <v>0.95590679125606048</v>
      </c>
      <c r="M44" s="190">
        <f t="shared" si="12"/>
        <v>0.93628959047598315</v>
      </c>
      <c r="N44" s="190">
        <f t="shared" si="12"/>
        <v>0.93628959047598315</v>
      </c>
      <c r="O44" s="190">
        <f t="shared" si="12"/>
        <v>0.96574464823273454</v>
      </c>
      <c r="P44" s="190">
        <f t="shared" si="12"/>
        <v>0.95934953381327859</v>
      </c>
      <c r="Q44" s="190">
        <f t="shared" si="12"/>
        <v>0.95934953381327859</v>
      </c>
      <c r="R44" s="190">
        <f t="shared" si="12"/>
        <v>0.9593495338125525</v>
      </c>
      <c r="S44" s="190">
        <f t="shared" si="12"/>
        <v>0.93190074023676694</v>
      </c>
      <c r="T44" s="190">
        <f t="shared" si="16"/>
        <v>0.90780919706977792</v>
      </c>
      <c r="U44" s="230">
        <f t="shared" si="16"/>
        <v>0.66783151238175031</v>
      </c>
      <c r="V44" s="230">
        <f t="shared" si="16"/>
        <v>0.56918142690924989</v>
      </c>
      <c r="W44" s="235">
        <f t="shared" si="16"/>
        <v>0.96869673210213758</v>
      </c>
    </row>
    <row r="45" spans="2:23">
      <c r="B45" s="218">
        <v>240</v>
      </c>
      <c r="C45" s="220" t="s">
        <v>16</v>
      </c>
      <c r="D45" s="224">
        <f t="shared" si="12"/>
        <v>0.98690046024170375</v>
      </c>
      <c r="E45" s="190">
        <f t="shared" si="12"/>
        <v>0.979663588590999</v>
      </c>
      <c r="F45" s="190">
        <f t="shared" si="12"/>
        <v>0.96744803622196851</v>
      </c>
      <c r="G45" s="190">
        <f t="shared" si="12"/>
        <v>0.96744803622196851</v>
      </c>
      <c r="H45" s="190">
        <f t="shared" si="12"/>
        <v>0.96744803622196851</v>
      </c>
      <c r="I45" s="190">
        <f t="shared" si="12"/>
        <v>0.95153977741073414</v>
      </c>
      <c r="J45" s="190">
        <f t="shared" si="12"/>
        <v>0.92768580686400826</v>
      </c>
      <c r="K45" s="190">
        <f t="shared" si="12"/>
        <v>0.94791659482802959</v>
      </c>
      <c r="L45" s="190">
        <f t="shared" si="12"/>
        <v>0.9674480362227752</v>
      </c>
      <c r="M45" s="190">
        <f t="shared" si="12"/>
        <v>0.95153977741073414</v>
      </c>
      <c r="N45" s="190">
        <f t="shared" si="12"/>
        <v>0.95153977741073414</v>
      </c>
      <c r="O45" s="190">
        <f t="shared" si="12"/>
        <v>0.97521401988695344</v>
      </c>
      <c r="P45" s="190">
        <f t="shared" si="12"/>
        <v>0.97018420133282068</v>
      </c>
      <c r="Q45" s="190">
        <f t="shared" si="12"/>
        <v>0.97018420133282068</v>
      </c>
      <c r="R45" s="190">
        <f t="shared" si="12"/>
        <v>0.9701842013322125</v>
      </c>
      <c r="S45" s="190">
        <f t="shared" si="12"/>
        <v>0.94791659482802959</v>
      </c>
      <c r="T45" s="190">
        <f t="shared" si="16"/>
        <v>0.92768580686400826</v>
      </c>
      <c r="U45" s="230">
        <f t="shared" si="16"/>
        <v>0.69860040991021333</v>
      </c>
      <c r="V45" s="230">
        <f t="shared" si="16"/>
        <v>0.60149631005538529</v>
      </c>
      <c r="W45" s="235">
        <f t="shared" si="16"/>
        <v>0.97751038235889498</v>
      </c>
    </row>
    <row r="46" spans="2:23">
      <c r="B46" s="218">
        <v>250</v>
      </c>
      <c r="C46" s="220" t="s">
        <v>16</v>
      </c>
      <c r="D46" s="224">
        <f t="shared" si="12"/>
        <v>0.99100052139458372</v>
      </c>
      <c r="E46" s="190">
        <f t="shared" si="12"/>
        <v>0.98557782479458456</v>
      </c>
      <c r="F46" s="190">
        <f t="shared" si="12"/>
        <v>0.97609949539745577</v>
      </c>
      <c r="G46" s="190">
        <f t="shared" si="12"/>
        <v>0.97609949539745577</v>
      </c>
      <c r="H46" s="190">
        <f t="shared" si="12"/>
        <v>0.97609949539745577</v>
      </c>
      <c r="I46" s="190">
        <f t="shared" si="12"/>
        <v>0.9633338524514472</v>
      </c>
      <c r="J46" s="190">
        <f t="shared" si="12"/>
        <v>0.94356359309742677</v>
      </c>
      <c r="K46" s="190">
        <f t="shared" si="12"/>
        <v>0.96037427304449596</v>
      </c>
      <c r="L46" s="190">
        <f t="shared" si="12"/>
        <v>0.97609949539812502</v>
      </c>
      <c r="M46" s="190">
        <f t="shared" si="12"/>
        <v>0.9633338524514472</v>
      </c>
      <c r="N46" s="190">
        <f t="shared" si="12"/>
        <v>0.9633338524514472</v>
      </c>
      <c r="O46" s="190">
        <f t="shared" si="12"/>
        <v>0.98216556025177937</v>
      </c>
      <c r="P46" s="190">
        <f t="shared" si="12"/>
        <v>0.97825118489141094</v>
      </c>
      <c r="Q46" s="190">
        <f t="shared" si="12"/>
        <v>0.97825118489141094</v>
      </c>
      <c r="R46" s="190">
        <f t="shared" si="12"/>
        <v>0.97825118489091034</v>
      </c>
      <c r="S46" s="190">
        <f t="shared" si="12"/>
        <v>0.96037427304449596</v>
      </c>
      <c r="T46" s="190">
        <f t="shared" si="16"/>
        <v>0.94356359309742677</v>
      </c>
      <c r="U46" s="230">
        <f t="shared" si="16"/>
        <v>0.72691762559327533</v>
      </c>
      <c r="V46" s="230">
        <f t="shared" si="16"/>
        <v>0.63189502860538949</v>
      </c>
      <c r="W46" s="235">
        <f t="shared" si="16"/>
        <v>0.98393303457971226</v>
      </c>
    </row>
    <row r="47" spans="2:23">
      <c r="B47" s="218">
        <v>260</v>
      </c>
      <c r="C47" s="220" t="s">
        <v>16</v>
      </c>
      <c r="D47" s="224">
        <f t="shared" si="12"/>
        <v>0.99384921393125125</v>
      </c>
      <c r="E47" s="190">
        <f t="shared" si="12"/>
        <v>0.98982357422490685</v>
      </c>
      <c r="F47" s="190">
        <f t="shared" si="12"/>
        <v>0.98253716704604288</v>
      </c>
      <c r="G47" s="190">
        <f t="shared" si="12"/>
        <v>0.98253716704604288</v>
      </c>
      <c r="H47" s="190">
        <f t="shared" si="12"/>
        <v>0.98253716704604288</v>
      </c>
      <c r="I47" s="190">
        <f t="shared" si="12"/>
        <v>0.97238837858878702</v>
      </c>
      <c r="J47" s="190">
        <f t="shared" si="12"/>
        <v>0.956154663369707</v>
      </c>
      <c r="K47" s="190">
        <f t="shared" si="12"/>
        <v>0.96999348938561325</v>
      </c>
      <c r="L47" s="190">
        <f t="shared" si="12"/>
        <v>0.98253716704658967</v>
      </c>
      <c r="M47" s="190">
        <f t="shared" si="12"/>
        <v>0.97238837858878702</v>
      </c>
      <c r="N47" s="190">
        <f t="shared" si="12"/>
        <v>0.97238837858878702</v>
      </c>
      <c r="O47" s="190">
        <f t="shared" si="12"/>
        <v>0.98723123765225607</v>
      </c>
      <c r="P47" s="190">
        <f t="shared" si="12"/>
        <v>0.98421339966656241</v>
      </c>
      <c r="Q47" s="190">
        <f t="shared" si="12"/>
        <v>0.98421339966656241</v>
      </c>
      <c r="R47" s="190">
        <f t="shared" si="12"/>
        <v>0.98421339966615684</v>
      </c>
      <c r="S47" s="190">
        <f t="shared" si="12"/>
        <v>0.96999348938561325</v>
      </c>
      <c r="T47" s="190">
        <f t="shared" si="16"/>
        <v>0.956154663369707</v>
      </c>
      <c r="U47" s="230">
        <f t="shared" si="16"/>
        <v>0.75289560027539704</v>
      </c>
      <c r="V47" s="230">
        <f t="shared" si="16"/>
        <v>0.66039390063613124</v>
      </c>
      <c r="W47" s="235">
        <f t="shared" si="16"/>
        <v>0.9885789065337468</v>
      </c>
    </row>
    <row r="48" spans="2:23">
      <c r="B48" s="218">
        <v>270</v>
      </c>
      <c r="C48" s="220" t="s">
        <v>16</v>
      </c>
      <c r="D48" s="224">
        <f t="shared" si="12"/>
        <v>0.99581559620800997</v>
      </c>
      <c r="E48" s="190">
        <f t="shared" si="12"/>
        <v>0.99285178144001218</v>
      </c>
      <c r="F48" s="190">
        <f t="shared" si="12"/>
        <v>0.9872965872357371</v>
      </c>
      <c r="G48" s="190">
        <f t="shared" si="12"/>
        <v>0.9872965872357371</v>
      </c>
      <c r="H48" s="190">
        <f t="shared" si="12"/>
        <v>0.9872965872357371</v>
      </c>
      <c r="I48" s="190">
        <f t="shared" si="12"/>
        <v>0.97929495449052761</v>
      </c>
      <c r="J48" s="190">
        <f t="shared" si="12"/>
        <v>0.96607532988733003</v>
      </c>
      <c r="K48" s="190">
        <f t="shared" si="12"/>
        <v>0.97737319540654966</v>
      </c>
      <c r="L48" s="190">
        <f t="shared" si="12"/>
        <v>0.98729658723617775</v>
      </c>
      <c r="M48" s="190">
        <f t="shared" si="12"/>
        <v>0.97929495449052761</v>
      </c>
      <c r="N48" s="190">
        <f t="shared" si="12"/>
        <v>0.97929495449052761</v>
      </c>
      <c r="O48" s="190">
        <f t="shared" si="12"/>
        <v>0.99089876544300637</v>
      </c>
      <c r="P48" s="190">
        <f t="shared" si="12"/>
        <v>0.98859152031485109</v>
      </c>
      <c r="Q48" s="190">
        <f t="shared" si="12"/>
        <v>0.98859152031485109</v>
      </c>
      <c r="R48" s="190">
        <f t="shared" si="12"/>
        <v>0.98859152031452657</v>
      </c>
      <c r="S48" s="190">
        <f t="shared" si="12"/>
        <v>0.97737319540654966</v>
      </c>
      <c r="T48" s="190">
        <f t="shared" si="16"/>
        <v>0.96607532988733003</v>
      </c>
      <c r="U48" s="230">
        <f t="shared" si="16"/>
        <v>0.77666161101679265</v>
      </c>
      <c r="V48" s="230">
        <f t="shared" si="16"/>
        <v>0.68703253571680079</v>
      </c>
      <c r="W48" s="235">
        <f t="shared" si="16"/>
        <v>0.99191776328391346</v>
      </c>
    </row>
    <row r="49" spans="2:23">
      <c r="B49" s="218">
        <v>280</v>
      </c>
      <c r="C49" s="220" t="s">
        <v>16</v>
      </c>
      <c r="D49" s="224">
        <f t="shared" si="12"/>
        <v>0.99716513047061939</v>
      </c>
      <c r="E49" s="190">
        <f t="shared" si="12"/>
        <v>0.99499920904471773</v>
      </c>
      <c r="F49" s="190">
        <f t="shared" si="12"/>
        <v>0.99079515169482768</v>
      </c>
      <c r="G49" s="190">
        <f t="shared" si="12"/>
        <v>0.99079515169482768</v>
      </c>
      <c r="H49" s="190">
        <f t="shared" si="12"/>
        <v>0.99079515169482768</v>
      </c>
      <c r="I49" s="190">
        <f t="shared" si="12"/>
        <v>0.98453312349984923</v>
      </c>
      <c r="J49" s="190">
        <f t="shared" si="12"/>
        <v>0.97384762326717733</v>
      </c>
      <c r="K49" s="190">
        <f t="shared" si="12"/>
        <v>0.98300256547399123</v>
      </c>
      <c r="L49" s="190">
        <f t="shared" si="12"/>
        <v>0.99079515169517896</v>
      </c>
      <c r="M49" s="190">
        <f t="shared" si="12"/>
        <v>0.98453312349984923</v>
      </c>
      <c r="N49" s="190">
        <f t="shared" si="12"/>
        <v>0.98453312349984923</v>
      </c>
      <c r="O49" s="190">
        <f t="shared" si="12"/>
        <v>0.99353883145231614</v>
      </c>
      <c r="P49" s="190">
        <f t="shared" si="12"/>
        <v>0.99178803715232178</v>
      </c>
      <c r="Q49" s="190">
        <f t="shared" si="12"/>
        <v>0.99178803715232178</v>
      </c>
      <c r="R49" s="190">
        <f t="shared" si="12"/>
        <v>0.99178803715206509</v>
      </c>
      <c r="S49" s="190">
        <f t="shared" si="12"/>
        <v>0.98300256547399123</v>
      </c>
      <c r="T49" s="190">
        <f t="shared" si="16"/>
        <v>0.97384762326717733</v>
      </c>
      <c r="U49" s="230">
        <f t="shared" si="16"/>
        <v>0.79835141139971277</v>
      </c>
      <c r="V49" s="230">
        <f t="shared" si="16"/>
        <v>0.71186788659781786</v>
      </c>
      <c r="W49" s="235">
        <f t="shared" si="16"/>
        <v>0.9943035498011914</v>
      </c>
    </row>
    <row r="50" spans="2:23">
      <c r="B50" s="218">
        <v>290</v>
      </c>
      <c r="C50" s="220" t="s">
        <v>16</v>
      </c>
      <c r="D50" s="224">
        <f t="shared" si="12"/>
        <v>0.99808658360211344</v>
      </c>
      <c r="E50" s="190">
        <f t="shared" si="12"/>
        <v>0.99651427541698467</v>
      </c>
      <c r="F50" s="190">
        <f t="shared" si="12"/>
        <v>0.99335382461622701</v>
      </c>
      <c r="G50" s="190">
        <f t="shared" si="12"/>
        <v>0.99335382461622701</v>
      </c>
      <c r="H50" s="190">
        <f t="shared" si="12"/>
        <v>0.99335382461622701</v>
      </c>
      <c r="I50" s="190">
        <f t="shared" si="12"/>
        <v>0.98848581815811432</v>
      </c>
      <c r="J50" s="190">
        <f t="shared" si="12"/>
        <v>0.97990610343262474</v>
      </c>
      <c r="K50" s="190">
        <f t="shared" si="12"/>
        <v>0.98727503815850914</v>
      </c>
      <c r="L50" s="190">
        <f t="shared" si="12"/>
        <v>0.99335382461650379</v>
      </c>
      <c r="M50" s="190">
        <f t="shared" si="12"/>
        <v>0.98848581815811432</v>
      </c>
      <c r="N50" s="190">
        <f t="shared" si="12"/>
        <v>0.98848581815811432</v>
      </c>
      <c r="O50" s="190">
        <f t="shared" si="12"/>
        <v>0.99542960763797139</v>
      </c>
      <c r="P50" s="190">
        <f t="shared" si="12"/>
        <v>0.99410998933822836</v>
      </c>
      <c r="Q50" s="190">
        <f t="shared" si="12"/>
        <v>0.99410998933822836</v>
      </c>
      <c r="R50" s="190">
        <f t="shared" si="12"/>
        <v>0.99410998933802741</v>
      </c>
      <c r="S50" s="190">
        <f t="shared" si="12"/>
        <v>0.98727503815850914</v>
      </c>
      <c r="T50" s="190">
        <f t="shared" si="16"/>
        <v>0.97990610343262474</v>
      </c>
      <c r="U50" s="230">
        <f t="shared" si="16"/>
        <v>0.81810434818698996</v>
      </c>
      <c r="V50" s="230">
        <f t="shared" si="16"/>
        <v>0.73496939303014852</v>
      </c>
      <c r="W50" s="235">
        <f t="shared" si="16"/>
        <v>0.99599963515900614</v>
      </c>
    </row>
    <row r="51" spans="2:23">
      <c r="B51" s="218">
        <v>300</v>
      </c>
      <c r="C51" s="220" t="s">
        <v>16</v>
      </c>
      <c r="D51" s="224">
        <f t="shared" si="12"/>
        <v>0.99871287427326594</v>
      </c>
      <c r="E51" s="190">
        <f t="shared" si="12"/>
        <v>0.99757833238963878</v>
      </c>
      <c r="F51" s="190">
        <f t="shared" si="12"/>
        <v>0.9952166313946591</v>
      </c>
      <c r="G51" s="190">
        <f t="shared" si="12"/>
        <v>0.9952166313946591</v>
      </c>
      <c r="H51" s="190">
        <f t="shared" si="12"/>
        <v>0.9952166313946591</v>
      </c>
      <c r="I51" s="190">
        <f t="shared" si="12"/>
        <v>0.99145504035245224</v>
      </c>
      <c r="J51" s="190">
        <f t="shared" si="12"/>
        <v>0.98460744578274273</v>
      </c>
      <c r="K51" s="190">
        <f t="shared" si="12"/>
        <v>0.99050305286823737</v>
      </c>
      <c r="L51" s="190">
        <f t="shared" si="12"/>
        <v>0.99521663139487548</v>
      </c>
      <c r="M51" s="190">
        <f t="shared" si="12"/>
        <v>0.99145504035245224</v>
      </c>
      <c r="N51" s="190">
        <f t="shared" si="12"/>
        <v>0.99145504035245224</v>
      </c>
      <c r="O51" s="190">
        <f t="shared" si="12"/>
        <v>0.9967776036901157</v>
      </c>
      <c r="P51" s="190">
        <f t="shared" si="12"/>
        <v>0.99578901077013926</v>
      </c>
      <c r="Q51" s="190">
        <f t="shared" si="12"/>
        <v>0.99578901077013926</v>
      </c>
      <c r="R51" s="190">
        <f t="shared" si="12"/>
        <v>0.99578901076998338</v>
      </c>
      <c r="S51" s="190">
        <f t="shared" si="12"/>
        <v>0.99050305286823737</v>
      </c>
      <c r="T51" s="190">
        <f t="shared" si="16"/>
        <v>0.98460744578274273</v>
      </c>
      <c r="U51" s="230">
        <f t="shared" si="16"/>
        <v>0.83605973234415931</v>
      </c>
      <c r="V51" s="230">
        <f t="shared" si="16"/>
        <v>0.75641504296720874</v>
      </c>
      <c r="W51" s="235">
        <f t="shared" si="16"/>
        <v>0.99719992289929527</v>
      </c>
    </row>
    <row r="52" spans="2:23">
      <c r="B52" s="218">
        <v>310</v>
      </c>
      <c r="C52" s="220" t="s">
        <v>16</v>
      </c>
      <c r="D52" s="224">
        <f t="shared" si="12"/>
        <v>0.99913680977400621</v>
      </c>
      <c r="E52" s="190">
        <f t="shared" si="12"/>
        <v>0.99832259389883626</v>
      </c>
      <c r="F52" s="190">
        <f t="shared" ref="F52:V67" si="17">IF((F$2-(SQRT((F$9/F$15)^2+4*F$16*F$14))*$B52) &lt; 0, 0.5*EXP(((F$9/F$15)*F$2)/(2*F$14))*(EXP(-(F$2*(SQRT((F$9/F$15)^2+4*F$16*F$14)))/(2*F$14))*(2-ERFC(-(F$2-(SQRT((F$9/F$15)^2+4*F$16*F$14))*$B52)/(2*SQRT(F$14*$B52))))),0.5*EXP(((F$9/F$15)*F$2)/(2*F$14))*(EXP(-(F$2*(SQRT((F$9/F$15)^2+4*F$16*F$14)))/(2*F$14))*ERFC((F$2-(SQRT((F$9/F$15)^2+4*F$16*F$14))*$B52)/(2*SQRT(F$14*$B52)))))</f>
        <v>0.99656732023180017</v>
      </c>
      <c r="G52" s="190">
        <f t="shared" si="17"/>
        <v>0.99656732023180017</v>
      </c>
      <c r="H52" s="190">
        <f t="shared" si="17"/>
        <v>0.99656732023180017</v>
      </c>
      <c r="I52" s="190">
        <f t="shared" si="17"/>
        <v>0.9936764745443003</v>
      </c>
      <c r="J52" s="190">
        <f t="shared" si="17"/>
        <v>0.98824098489092349</v>
      </c>
      <c r="K52" s="190">
        <f t="shared" si="17"/>
        <v>0.9929320936896322</v>
      </c>
      <c r="L52" s="190">
        <f t="shared" si="17"/>
        <v>0.99656732023196781</v>
      </c>
      <c r="M52" s="190">
        <f t="shared" si="17"/>
        <v>0.9936764745443003</v>
      </c>
      <c r="N52" s="190">
        <f t="shared" si="17"/>
        <v>0.9936764745443003</v>
      </c>
      <c r="O52" s="190">
        <f t="shared" si="17"/>
        <v>0.99773472589032408</v>
      </c>
      <c r="P52" s="190">
        <f t="shared" si="17"/>
        <v>0.99699819425302205</v>
      </c>
      <c r="Q52" s="190">
        <f t="shared" si="17"/>
        <v>0.99699819425302205</v>
      </c>
      <c r="R52" s="190">
        <f t="shared" si="17"/>
        <v>0.99699819425290215</v>
      </c>
      <c r="S52" s="190">
        <f t="shared" si="17"/>
        <v>0.9929320936896322</v>
      </c>
      <c r="T52" s="190">
        <f t="shared" si="17"/>
        <v>0.98824098489092349</v>
      </c>
      <c r="U52" s="230">
        <f t="shared" si="17"/>
        <v>0.8523540354202197</v>
      </c>
      <c r="V52" s="230">
        <f t="shared" si="16"/>
        <v>0.77628824164081045</v>
      </c>
      <c r="W52" s="235">
        <f t="shared" si="16"/>
        <v>0.99804588718283849</v>
      </c>
    </row>
    <row r="53" spans="2:23">
      <c r="B53" s="218">
        <v>320</v>
      </c>
      <c r="C53" s="220" t="s">
        <v>16</v>
      </c>
      <c r="D53" s="224">
        <f t="shared" ref="D53:S112" si="18">IF((D$2-(SQRT((D$9/D$15)^2+4*D$16*D$14))*$B53) &lt; 0, 0.5*EXP(((D$9/D$15)*D$2)/(2*D$14))*(EXP(-(D$2*(SQRT((D$9/D$15)^2+4*D$16*D$14)))/(2*D$14))*(2-ERFC(-(D$2-(SQRT((D$9/D$15)^2+4*D$16*D$14))*$B53)/(2*SQRT(D$14*$B53))))),0.5*EXP(((D$9/D$15)*D$2)/(2*D$14))*(EXP(-(D$2*(SQRT((D$9/D$15)^2+4*D$16*D$14)))/(2*D$14))*ERFC((D$2-(SQRT((D$9/D$15)^2+4*D$16*D$14))*$B53)/(2*SQRT(D$14*$B53)))))</f>
        <v>0.99942271713706876</v>
      </c>
      <c r="E53" s="190">
        <f t="shared" si="18"/>
        <v>0.99884126663228923</v>
      </c>
      <c r="F53" s="190">
        <f t="shared" si="17"/>
        <v>0.99754311136563889</v>
      </c>
      <c r="G53" s="190">
        <f t="shared" si="17"/>
        <v>0.99754311136563889</v>
      </c>
      <c r="H53" s="190">
        <f t="shared" si="17"/>
        <v>0.99754311136563889</v>
      </c>
      <c r="I53" s="190">
        <f t="shared" si="17"/>
        <v>0.99533241625448932</v>
      </c>
      <c r="J53" s="190">
        <f t="shared" si="17"/>
        <v>0.99103910228316938</v>
      </c>
      <c r="K53" s="190">
        <f t="shared" si="17"/>
        <v>0.99475328729811741</v>
      </c>
      <c r="L53" s="190">
        <f t="shared" si="17"/>
        <v>0.9975431113657679</v>
      </c>
      <c r="M53" s="190">
        <f t="shared" si="17"/>
        <v>0.99533241625448932</v>
      </c>
      <c r="N53" s="190">
        <f t="shared" si="17"/>
        <v>0.99533241625448932</v>
      </c>
      <c r="O53" s="190">
        <f t="shared" si="17"/>
        <v>0.99841183136395284</v>
      </c>
      <c r="P53" s="190">
        <f t="shared" si="17"/>
        <v>0.99786583738195078</v>
      </c>
      <c r="Q53" s="190">
        <f t="shared" si="17"/>
        <v>0.99786583738195078</v>
      </c>
      <c r="R53" s="190">
        <f t="shared" si="17"/>
        <v>0.9978658373818593</v>
      </c>
      <c r="S53" s="190">
        <f t="shared" si="17"/>
        <v>0.99475328729811741</v>
      </c>
      <c r="T53" s="190">
        <f t="shared" si="17"/>
        <v>0.99103910228316938</v>
      </c>
      <c r="U53" s="230">
        <f t="shared" si="17"/>
        <v>0.86711948954744822</v>
      </c>
      <c r="V53" s="230">
        <f t="shared" si="16"/>
        <v>0.79467532483978021</v>
      </c>
      <c r="W53" s="235">
        <f t="shared" si="16"/>
        <v>0.99863994296396552</v>
      </c>
    </row>
    <row r="54" spans="2:23">
      <c r="B54" s="218">
        <v>330</v>
      </c>
      <c r="C54" s="220" t="s">
        <v>16</v>
      </c>
      <c r="D54" s="224">
        <f t="shared" si="18"/>
        <v>0.99961489784821811</v>
      </c>
      <c r="E54" s="190">
        <f t="shared" si="18"/>
        <v>0.99920153449919902</v>
      </c>
      <c r="F54" s="190">
        <f t="shared" si="17"/>
        <v>0.99824574541223399</v>
      </c>
      <c r="G54" s="190">
        <f t="shared" si="17"/>
        <v>0.99824574541223399</v>
      </c>
      <c r="H54" s="190">
        <f t="shared" si="17"/>
        <v>0.99824574541223399</v>
      </c>
      <c r="I54" s="190">
        <f t="shared" si="17"/>
        <v>0.99656277886377376</v>
      </c>
      <c r="J54" s="190">
        <f t="shared" si="17"/>
        <v>0.99318685971598086</v>
      </c>
      <c r="K54" s="190">
        <f t="shared" si="17"/>
        <v>0.99611427762127436</v>
      </c>
      <c r="L54" s="190">
        <f t="shared" si="17"/>
        <v>0.9982457454123328</v>
      </c>
      <c r="M54" s="190">
        <f t="shared" si="17"/>
        <v>0.99656277886377376</v>
      </c>
      <c r="N54" s="190">
        <f t="shared" si="17"/>
        <v>0.99656277886377376</v>
      </c>
      <c r="O54" s="190">
        <f t="shared" si="17"/>
        <v>0.9988892639123893</v>
      </c>
      <c r="P54" s="190">
        <f t="shared" si="17"/>
        <v>0.99848636238664956</v>
      </c>
      <c r="Q54" s="190">
        <f t="shared" si="17"/>
        <v>0.99848636238664956</v>
      </c>
      <c r="R54" s="190">
        <f t="shared" si="17"/>
        <v>0.99848636238657995</v>
      </c>
      <c r="S54" s="190">
        <f t="shared" si="17"/>
        <v>0.99611427762127436</v>
      </c>
      <c r="T54" s="190">
        <f t="shared" si="17"/>
        <v>0.99318685971598086</v>
      </c>
      <c r="U54" s="230">
        <f t="shared" si="17"/>
        <v>0.88048191696933842</v>
      </c>
      <c r="V54" s="230">
        <f t="shared" si="17"/>
        <v>0.81166359720351511</v>
      </c>
      <c r="W54" s="235">
        <f t="shared" ref="U54:AF69" si="19">IF((W$2-(SQRT((W$9/W$15)^2+4*W$16*W$14))*$B54) &lt; 0, 0.5*EXP(((W$9/W$15)*W$2)/(2*W$14))*(EXP(-(W$2*(SQRT((W$9/W$15)^2+4*W$16*W$14)))/(2*W$14))*(2-ERFC(-(W$2-(SQRT((W$9/W$15)^2+4*W$16*W$14))*$B54)/(2*SQRT(W$14*$B54))))),0.5*EXP(((W$9/W$15)*W$2)/(2*W$14))*(EXP(-(W$2*(SQRT((W$9/W$15)^2+4*W$16*W$14)))/(2*W$14))*ERFC((W$2-(SQRT((W$9/W$15)^2+4*W$16*W$14))*$B54)/(2*SQRT(W$14*$B54)))))</f>
        <v>0.99905572714318602</v>
      </c>
    </row>
    <row r="55" spans="2:23">
      <c r="B55" s="218">
        <v>340</v>
      </c>
      <c r="C55" s="220" t="s">
        <v>16</v>
      </c>
      <c r="D55" s="224">
        <f t="shared" si="18"/>
        <v>0.99974369052604273</v>
      </c>
      <c r="E55" s="190">
        <f t="shared" si="18"/>
        <v>0.99945102820681131</v>
      </c>
      <c r="F55" s="190">
        <f t="shared" si="17"/>
        <v>0.9987501849878242</v>
      </c>
      <c r="G55" s="190">
        <f t="shared" si="17"/>
        <v>0.9987501849878242</v>
      </c>
      <c r="H55" s="190">
        <f t="shared" si="17"/>
        <v>0.9987501849878242</v>
      </c>
      <c r="I55" s="190">
        <f t="shared" si="17"/>
        <v>0.99747423243104538</v>
      </c>
      <c r="J55" s="190">
        <f t="shared" si="17"/>
        <v>0.9948305678208117</v>
      </c>
      <c r="K55" s="190">
        <f t="shared" si="17"/>
        <v>0.99712834868848232</v>
      </c>
      <c r="L55" s="190">
        <f t="shared" si="17"/>
        <v>0.99875018498789914</v>
      </c>
      <c r="M55" s="190">
        <f t="shared" si="17"/>
        <v>0.99747423243104538</v>
      </c>
      <c r="N55" s="190">
        <f t="shared" si="17"/>
        <v>0.99747423243104538</v>
      </c>
      <c r="O55" s="190">
        <f t="shared" si="17"/>
        <v>0.99922490252966178</v>
      </c>
      <c r="P55" s="190">
        <f t="shared" si="17"/>
        <v>0.99892883259958398</v>
      </c>
      <c r="Q55" s="190">
        <f t="shared" si="17"/>
        <v>0.99892883259958398</v>
      </c>
      <c r="R55" s="190">
        <f t="shared" si="17"/>
        <v>0.99892883259953169</v>
      </c>
      <c r="S55" s="190">
        <f t="shared" si="17"/>
        <v>0.99712834868848232</v>
      </c>
      <c r="T55" s="190">
        <f t="shared" si="17"/>
        <v>0.9948305678208117</v>
      </c>
      <c r="U55" s="230">
        <f t="shared" si="17"/>
        <v>0.89256054926503403</v>
      </c>
      <c r="V55" s="230">
        <f t="shared" si="19"/>
        <v>0.82733985326879622</v>
      </c>
      <c r="W55" s="235">
        <f t="shared" si="19"/>
        <v>0.99934587000305142</v>
      </c>
    </row>
    <row r="56" spans="2:23">
      <c r="B56" s="218">
        <v>350</v>
      </c>
      <c r="C56" s="220" t="s">
        <v>16</v>
      </c>
      <c r="D56" s="224">
        <f t="shared" si="18"/>
        <v>0.9998297682536762</v>
      </c>
      <c r="E56" s="190">
        <f t="shared" si="18"/>
        <v>0.99962334056123714</v>
      </c>
      <c r="F56" s="190">
        <f t="shared" si="17"/>
        <v>0.99911135977042476</v>
      </c>
      <c r="G56" s="190">
        <f t="shared" si="17"/>
        <v>0.99911135977042476</v>
      </c>
      <c r="H56" s="190">
        <f t="shared" si="17"/>
        <v>0.99911135977042476</v>
      </c>
      <c r="I56" s="190">
        <f t="shared" si="17"/>
        <v>0.99814762723959061</v>
      </c>
      <c r="J56" s="190">
        <f t="shared" si="17"/>
        <v>0.9960851629832802</v>
      </c>
      <c r="K56" s="190">
        <f t="shared" si="17"/>
        <v>0.99788190655610309</v>
      </c>
      <c r="L56" s="190">
        <f t="shared" si="17"/>
        <v>0.9991113597704816</v>
      </c>
      <c r="M56" s="190">
        <f t="shared" si="17"/>
        <v>0.99814762723959061</v>
      </c>
      <c r="N56" s="190">
        <f t="shared" si="17"/>
        <v>0.99814762723959061</v>
      </c>
      <c r="O56" s="190">
        <f t="shared" si="17"/>
        <v>0.99946022153913261</v>
      </c>
      <c r="P56" s="190">
        <f t="shared" si="17"/>
        <v>0.99924348860464729</v>
      </c>
      <c r="Q56" s="190">
        <f t="shared" si="17"/>
        <v>0.99924348860464729</v>
      </c>
      <c r="R56" s="190">
        <f t="shared" si="17"/>
        <v>0.9992434886046081</v>
      </c>
      <c r="S56" s="190">
        <f t="shared" si="17"/>
        <v>0.99788190655610309</v>
      </c>
      <c r="T56" s="190">
        <f t="shared" si="17"/>
        <v>0.9960851629832802</v>
      </c>
      <c r="U56" s="230">
        <f t="shared" si="17"/>
        <v>0.90346734363977099</v>
      </c>
      <c r="V56" s="230">
        <f t="shared" si="19"/>
        <v>0.84178908890354098</v>
      </c>
      <c r="W56" s="235">
        <f t="shared" si="19"/>
        <v>0.99954779015574036</v>
      </c>
    </row>
    <row r="57" spans="2:23">
      <c r="B57" s="218">
        <v>360</v>
      </c>
      <c r="C57" s="220" t="s">
        <v>16</v>
      </c>
      <c r="D57" s="224">
        <f t="shared" si="18"/>
        <v>0.99988715554882379</v>
      </c>
      <c r="E57" s="190">
        <f t="shared" si="18"/>
        <v>0.99974205482522249</v>
      </c>
      <c r="F57" s="190">
        <f t="shared" si="17"/>
        <v>0.99936932469298634</v>
      </c>
      <c r="G57" s="190">
        <f t="shared" si="17"/>
        <v>0.99936932469298634</v>
      </c>
      <c r="H57" s="190">
        <f t="shared" si="17"/>
        <v>0.99936932469298634</v>
      </c>
      <c r="I57" s="190">
        <f t="shared" si="17"/>
        <v>0.99864392763845322</v>
      </c>
      <c r="J57" s="190">
        <f t="shared" si="17"/>
        <v>0.99704043680779442</v>
      </c>
      <c r="K57" s="190">
        <f t="shared" si="17"/>
        <v>0.99844051230983799</v>
      </c>
      <c r="L57" s="190">
        <f t="shared" si="17"/>
        <v>0.99936932469302919</v>
      </c>
      <c r="M57" s="190">
        <f t="shared" si="17"/>
        <v>0.99864392763845322</v>
      </c>
      <c r="N57" s="190">
        <f t="shared" si="17"/>
        <v>0.99864392763845322</v>
      </c>
      <c r="O57" s="190">
        <f t="shared" si="17"/>
        <v>0.99962480029284106</v>
      </c>
      <c r="P57" s="190">
        <f t="shared" si="17"/>
        <v>0.99946670286305461</v>
      </c>
      <c r="Q57" s="190">
        <f t="shared" si="17"/>
        <v>0.99946670286305461</v>
      </c>
      <c r="R57" s="190">
        <f t="shared" si="17"/>
        <v>0.99946670286302519</v>
      </c>
      <c r="S57" s="190">
        <f t="shared" si="17"/>
        <v>0.99844051230983799</v>
      </c>
      <c r="T57" s="190">
        <f t="shared" si="17"/>
        <v>0.99704043680779442</v>
      </c>
      <c r="U57" s="230">
        <f t="shared" si="17"/>
        <v>0.91330679427248285</v>
      </c>
      <c r="V57" s="230">
        <f t="shared" si="19"/>
        <v>0.85509427745534594</v>
      </c>
      <c r="W57" s="235">
        <f t="shared" si="19"/>
        <v>0.99968796760860779</v>
      </c>
    </row>
    <row r="58" spans="2:23">
      <c r="B58" s="218">
        <v>370</v>
      </c>
      <c r="C58" s="220" t="s">
        <v>16</v>
      </c>
      <c r="D58" s="224">
        <f t="shared" si="18"/>
        <v>0.99992532896997821</v>
      </c>
      <c r="E58" s="190">
        <f t="shared" si="18"/>
        <v>0.99982365924944372</v>
      </c>
      <c r="F58" s="190">
        <f t="shared" si="17"/>
        <v>0.99955316169591391</v>
      </c>
      <c r="G58" s="190">
        <f t="shared" si="17"/>
        <v>0.99955316169591391</v>
      </c>
      <c r="H58" s="190">
        <f t="shared" si="17"/>
        <v>0.99955316169591391</v>
      </c>
      <c r="I58" s="190">
        <f t="shared" si="17"/>
        <v>0.9990088943626525</v>
      </c>
      <c r="J58" s="190">
        <f t="shared" si="17"/>
        <v>0.99776619420830504</v>
      </c>
      <c r="K58" s="190">
        <f t="shared" si="17"/>
        <v>0.99885368241643846</v>
      </c>
      <c r="L58" s="190">
        <f t="shared" si="17"/>
        <v>0.99955316169594577</v>
      </c>
      <c r="M58" s="190">
        <f t="shared" si="17"/>
        <v>0.9990088943626525</v>
      </c>
      <c r="N58" s="190">
        <f t="shared" si="17"/>
        <v>0.9990088943626525</v>
      </c>
      <c r="O58" s="190">
        <f t="shared" si="17"/>
        <v>0.99973964653788339</v>
      </c>
      <c r="P58" s="190">
        <f t="shared" si="17"/>
        <v>0.99962469517401453</v>
      </c>
      <c r="Q58" s="190">
        <f t="shared" si="17"/>
        <v>0.99962469517401453</v>
      </c>
      <c r="R58" s="190">
        <f t="shared" si="17"/>
        <v>0.99962469517399277</v>
      </c>
      <c r="S58" s="190">
        <f t="shared" si="17"/>
        <v>0.99885368241643846</v>
      </c>
      <c r="T58" s="190">
        <f t="shared" si="17"/>
        <v>0.99776619420830504</v>
      </c>
      <c r="U58" s="230">
        <f t="shared" si="17"/>
        <v>0.9221758685810838</v>
      </c>
      <c r="V58" s="230">
        <f t="shared" si="17"/>
        <v>0.86733475059922971</v>
      </c>
      <c r="W58" s="235">
        <f t="shared" si="19"/>
        <v>0.99978506374741227</v>
      </c>
    </row>
    <row r="59" spans="2:23">
      <c r="B59" s="218">
        <v>380</v>
      </c>
      <c r="C59" s="220" t="s">
        <v>16</v>
      </c>
      <c r="D59" s="224">
        <f t="shared" si="18"/>
        <v>0.99995066922787201</v>
      </c>
      <c r="E59" s="190">
        <f t="shared" si="18"/>
        <v>0.99987963925692624</v>
      </c>
      <c r="F59" s="190">
        <f t="shared" si="17"/>
        <v>0.99968390462005441</v>
      </c>
      <c r="G59" s="190">
        <f t="shared" si="17"/>
        <v>0.99968390462005441</v>
      </c>
      <c r="H59" s="190">
        <f t="shared" si="17"/>
        <v>0.99968390462005441</v>
      </c>
      <c r="I59" s="190">
        <f t="shared" si="17"/>
        <v>0.99927673668950001</v>
      </c>
      <c r="J59" s="190">
        <f t="shared" si="17"/>
        <v>0.99831646598718338</v>
      </c>
      <c r="K59" s="190">
        <f t="shared" si="17"/>
        <v>0.99915866182264601</v>
      </c>
      <c r="L59" s="190">
        <f t="shared" si="17"/>
        <v>0.99968390462007817</v>
      </c>
      <c r="M59" s="190">
        <f t="shared" si="17"/>
        <v>0.99927673668950001</v>
      </c>
      <c r="N59" s="190">
        <f t="shared" si="17"/>
        <v>0.99927673668950001</v>
      </c>
      <c r="O59" s="190">
        <f t="shared" si="17"/>
        <v>0.99981962445998007</v>
      </c>
      <c r="P59" s="190">
        <f t="shared" si="17"/>
        <v>0.99973629462656199</v>
      </c>
      <c r="Q59" s="190">
        <f t="shared" si="17"/>
        <v>0.99973629462656199</v>
      </c>
      <c r="R59" s="190">
        <f t="shared" si="17"/>
        <v>0.99973629462654601</v>
      </c>
      <c r="S59" s="190">
        <f t="shared" si="17"/>
        <v>0.99915866182264601</v>
      </c>
      <c r="T59" s="190">
        <f t="shared" si="17"/>
        <v>0.99831646598718338</v>
      </c>
      <c r="U59" s="230">
        <f t="shared" si="17"/>
        <v>0.93016420707064684</v>
      </c>
      <c r="V59" s="230">
        <f t="shared" si="17"/>
        <v>0.87858654062522579</v>
      </c>
      <c r="W59" s="235">
        <f t="shared" si="19"/>
        <v>0.99985218114752117</v>
      </c>
    </row>
    <row r="60" spans="2:23">
      <c r="B60" s="218">
        <v>390</v>
      </c>
      <c r="C60" s="220" t="s">
        <v>16</v>
      </c>
      <c r="D60" s="224">
        <f t="shared" si="18"/>
        <v>0.99996745884954896</v>
      </c>
      <c r="E60" s="190">
        <f t="shared" si="18"/>
        <v>0.9999179689771005</v>
      </c>
      <c r="F60" s="190">
        <f t="shared" si="18"/>
        <v>0.99977671385519673</v>
      </c>
      <c r="G60" s="190">
        <f t="shared" si="18"/>
        <v>0.99977671385519673</v>
      </c>
      <c r="H60" s="190">
        <f t="shared" si="18"/>
        <v>0.99977671385519673</v>
      </c>
      <c r="I60" s="190">
        <f t="shared" si="18"/>
        <v>0.99947293582769392</v>
      </c>
      <c r="J60" s="190">
        <f t="shared" si="18"/>
        <v>0.99873291280800425</v>
      </c>
      <c r="K60" s="190">
        <f t="shared" si="18"/>
        <v>0.99938336277419937</v>
      </c>
      <c r="L60" s="190">
        <f t="shared" si="18"/>
        <v>0.99977671385521438</v>
      </c>
      <c r="M60" s="190">
        <f t="shared" si="18"/>
        <v>0.99947293582769392</v>
      </c>
      <c r="N60" s="190">
        <f t="shared" si="18"/>
        <v>0.99947293582769392</v>
      </c>
      <c r="O60" s="190">
        <f t="shared" si="18"/>
        <v>0.99987521599048645</v>
      </c>
      <c r="P60" s="190">
        <f t="shared" si="18"/>
        <v>0.99981497656920026</v>
      </c>
      <c r="Q60" s="190">
        <f t="shared" si="18"/>
        <v>0.99981497656920026</v>
      </c>
      <c r="R60" s="190">
        <f t="shared" si="18"/>
        <v>0.99981497656918861</v>
      </c>
      <c r="S60" s="190">
        <f t="shared" si="18"/>
        <v>0.99938336277419937</v>
      </c>
      <c r="T60" s="190">
        <f t="shared" si="17"/>
        <v>0.99873291280800425</v>
      </c>
      <c r="U60" s="230">
        <f t="shared" si="19"/>
        <v>0.93735434560719666</v>
      </c>
      <c r="V60" s="230">
        <f t="shared" si="19"/>
        <v>0.88892189379428677</v>
      </c>
      <c r="W60" s="235">
        <f t="shared" si="19"/>
        <v>0.99989848878248588</v>
      </c>
    </row>
    <row r="61" spans="2:23">
      <c r="B61" s="218">
        <v>400</v>
      </c>
      <c r="C61" s="220" t="s">
        <v>16</v>
      </c>
      <c r="D61" s="224">
        <f t="shared" si="18"/>
        <v>0.99997856383601247</v>
      </c>
      <c r="E61" s="190">
        <f t="shared" si="18"/>
        <v>0.99994416823419896</v>
      </c>
      <c r="F61" s="190">
        <f t="shared" si="18"/>
        <v>0.99984248248246743</v>
      </c>
      <c r="G61" s="190">
        <f t="shared" si="18"/>
        <v>0.99984248248246743</v>
      </c>
      <c r="H61" s="190">
        <f t="shared" si="18"/>
        <v>0.99984248248246743</v>
      </c>
      <c r="I61" s="190">
        <f t="shared" si="18"/>
        <v>0.99961640987090605</v>
      </c>
      <c r="J61" s="190">
        <f t="shared" si="18"/>
        <v>0.99904754609885038</v>
      </c>
      <c r="K61" s="190">
        <f t="shared" si="18"/>
        <v>0.99954863443771502</v>
      </c>
      <c r="L61" s="190">
        <f t="shared" si="18"/>
        <v>0.99984248248248053</v>
      </c>
      <c r="M61" s="190">
        <f t="shared" si="18"/>
        <v>0.99961640987090605</v>
      </c>
      <c r="N61" s="190">
        <f t="shared" si="18"/>
        <v>0.99961640987090605</v>
      </c>
      <c r="O61" s="190">
        <f t="shared" si="18"/>
        <v>0.99991379040264206</v>
      </c>
      <c r="P61" s="190">
        <f t="shared" si="18"/>
        <v>0.9998703551571575</v>
      </c>
      <c r="Q61" s="190">
        <f t="shared" si="18"/>
        <v>0.9998703551571575</v>
      </c>
      <c r="R61" s="190">
        <f t="shared" si="18"/>
        <v>0.99987035515714873</v>
      </c>
      <c r="S61" s="190">
        <f t="shared" si="18"/>
        <v>0.99954863443771502</v>
      </c>
      <c r="T61" s="190">
        <f t="shared" si="17"/>
        <v>0.99904754609885038</v>
      </c>
      <c r="U61" s="230">
        <f t="shared" si="17"/>
        <v>0.94382203273907805</v>
      </c>
      <c r="V61" s="230">
        <f t="shared" si="19"/>
        <v>0.89840914976327024</v>
      </c>
      <c r="W61" s="235">
        <f t="shared" si="19"/>
        <v>0.99993038370408027</v>
      </c>
    </row>
    <row r="62" spans="2:23">
      <c r="B62" s="218">
        <v>410</v>
      </c>
      <c r="C62" s="220" t="s">
        <v>16</v>
      </c>
      <c r="D62" s="224">
        <f t="shared" si="18"/>
        <v>0.99998589719212694</v>
      </c>
      <c r="E62" s="190">
        <f t="shared" si="18"/>
        <v>0.99996204763716445</v>
      </c>
      <c r="F62" s="190">
        <f t="shared" si="17"/>
        <v>0.99988901546196951</v>
      </c>
      <c r="G62" s="190">
        <f t="shared" si="17"/>
        <v>0.99988901546196951</v>
      </c>
      <c r="H62" s="190">
        <f t="shared" si="17"/>
        <v>0.99988901546196951</v>
      </c>
      <c r="I62" s="190">
        <f t="shared" si="17"/>
        <v>0.99972116318014037</v>
      </c>
      <c r="J62" s="190">
        <f t="shared" si="17"/>
        <v>0.99928488686351657</v>
      </c>
      <c r="K62" s="190">
        <f t="shared" si="17"/>
        <v>0.99967000427503061</v>
      </c>
      <c r="L62" s="190">
        <f t="shared" si="17"/>
        <v>0.99988901546197928</v>
      </c>
      <c r="M62" s="190">
        <f t="shared" si="17"/>
        <v>0.99972116318014037</v>
      </c>
      <c r="N62" s="190">
        <f t="shared" si="17"/>
        <v>0.99972116318014037</v>
      </c>
      <c r="O62" s="190">
        <f t="shared" si="17"/>
        <v>0.99994051445717835</v>
      </c>
      <c r="P62" s="190">
        <f t="shared" si="17"/>
        <v>0.99990927064182245</v>
      </c>
      <c r="Q62" s="190">
        <f t="shared" si="17"/>
        <v>0.99990927064182245</v>
      </c>
      <c r="R62" s="190">
        <f t="shared" si="17"/>
        <v>0.99990927064181623</v>
      </c>
      <c r="S62" s="190">
        <f t="shared" si="17"/>
        <v>0.99967000427503061</v>
      </c>
      <c r="T62" s="190">
        <f t="shared" si="17"/>
        <v>0.99928488686351657</v>
      </c>
      <c r="U62" s="230">
        <f t="shared" si="17"/>
        <v>0.94963659298343062</v>
      </c>
      <c r="V62" s="230">
        <f t="shared" si="19"/>
        <v>0.90711261896917439</v>
      </c>
      <c r="W62" s="235">
        <f t="shared" si="19"/>
        <v>0.99995231690121766</v>
      </c>
    </row>
    <row r="63" spans="2:23">
      <c r="B63" s="218">
        <v>420</v>
      </c>
      <c r="C63" s="220" t="s">
        <v>16</v>
      </c>
      <c r="D63" s="224">
        <f t="shared" si="18"/>
        <v>0.99999073278171702</v>
      </c>
      <c r="E63" s="190">
        <f t="shared" si="18"/>
        <v>0.99997423141358666</v>
      </c>
      <c r="F63" s="190">
        <f t="shared" si="17"/>
        <v>0.99992189089412364</v>
      </c>
      <c r="G63" s="190">
        <f t="shared" si="17"/>
        <v>0.99992189089412364</v>
      </c>
      <c r="H63" s="190">
        <f t="shared" si="17"/>
        <v>0.99992189089412364</v>
      </c>
      <c r="I63" s="190">
        <f t="shared" si="17"/>
        <v>0.99979753515824588</v>
      </c>
      <c r="J63" s="190">
        <f t="shared" si="17"/>
        <v>0.99946366553410471</v>
      </c>
      <c r="K63" s="190">
        <f t="shared" si="17"/>
        <v>0.99975900543911744</v>
      </c>
      <c r="L63" s="190">
        <f t="shared" si="17"/>
        <v>0.99992189089413075</v>
      </c>
      <c r="M63" s="190">
        <f t="shared" si="17"/>
        <v>0.99979753515824588</v>
      </c>
      <c r="N63" s="190">
        <f t="shared" si="17"/>
        <v>0.99979753515824588</v>
      </c>
      <c r="O63" s="190">
        <f t="shared" si="17"/>
        <v>0.99995900167888041</v>
      </c>
      <c r="P63" s="190">
        <f t="shared" si="17"/>
        <v>0.99993657744220898</v>
      </c>
      <c r="Q63" s="190">
        <f t="shared" si="17"/>
        <v>0.99993657744220898</v>
      </c>
      <c r="R63" s="190">
        <f t="shared" si="17"/>
        <v>0.99993657744220421</v>
      </c>
      <c r="S63" s="190">
        <f t="shared" si="17"/>
        <v>0.99975900543911744</v>
      </c>
      <c r="T63" s="190">
        <f t="shared" si="17"/>
        <v>0.99946366553410471</v>
      </c>
      <c r="U63" s="230">
        <f t="shared" si="17"/>
        <v>0.95486132493590026</v>
      </c>
      <c r="V63" s="230">
        <f t="shared" si="19"/>
        <v>0.9150926730497807</v>
      </c>
      <c r="W63" s="235">
        <f t="shared" si="19"/>
        <v>0.99996737769778832</v>
      </c>
    </row>
    <row r="64" spans="2:23">
      <c r="B64" s="218">
        <v>430</v>
      </c>
      <c r="C64" s="220" t="s">
        <v>16</v>
      </c>
      <c r="D64" s="224">
        <f t="shared" si="18"/>
        <v>0.99999391703032126</v>
      </c>
      <c r="E64" s="190">
        <f t="shared" si="18"/>
        <v>0.99998252274916388</v>
      </c>
      <c r="F64" s="190">
        <f t="shared" si="17"/>
        <v>0.99994508614368838</v>
      </c>
      <c r="G64" s="190">
        <f t="shared" si="17"/>
        <v>0.99994508614368838</v>
      </c>
      <c r="H64" s="190">
        <f t="shared" si="17"/>
        <v>0.99994508614368838</v>
      </c>
      <c r="I64" s="190">
        <f t="shared" si="17"/>
        <v>0.99985314102389122</v>
      </c>
      <c r="J64" s="190">
        <f t="shared" si="17"/>
        <v>0.99959815339833591</v>
      </c>
      <c r="K64" s="190">
        <f t="shared" si="17"/>
        <v>0.99982418351246094</v>
      </c>
      <c r="L64" s="190">
        <f t="shared" si="17"/>
        <v>0.99994508614369348</v>
      </c>
      <c r="M64" s="190">
        <f t="shared" si="17"/>
        <v>0.99985314102389122</v>
      </c>
      <c r="N64" s="190">
        <f t="shared" si="17"/>
        <v>0.99985314102389122</v>
      </c>
      <c r="O64" s="190">
        <f t="shared" si="17"/>
        <v>0.99997177359260869</v>
      </c>
      <c r="P64" s="190">
        <f t="shared" si="17"/>
        <v>0.99995571275233319</v>
      </c>
      <c r="Q64" s="190">
        <f t="shared" si="17"/>
        <v>0.99995571275233319</v>
      </c>
      <c r="R64" s="190">
        <f t="shared" si="17"/>
        <v>0.99995571275233008</v>
      </c>
      <c r="S64" s="190">
        <f t="shared" si="17"/>
        <v>0.99982418351246094</v>
      </c>
      <c r="T64" s="190">
        <f t="shared" si="17"/>
        <v>0.99959815339833591</v>
      </c>
      <c r="U64" s="230">
        <f t="shared" si="17"/>
        <v>0.9595538710043261</v>
      </c>
      <c r="V64" s="230">
        <f t="shared" si="19"/>
        <v>0.92240578790180727</v>
      </c>
      <c r="W64" s="235">
        <f t="shared" si="19"/>
        <v>0.99997770550899967</v>
      </c>
    </row>
    <row r="65" spans="2:23">
      <c r="B65" s="218">
        <v>440</v>
      </c>
      <c r="C65" s="220" t="s">
        <v>16</v>
      </c>
      <c r="D65" s="224">
        <f t="shared" si="18"/>
        <v>0.99999601123739856</v>
      </c>
      <c r="E65" s="190">
        <f t="shared" si="18"/>
        <v>0.99998815815013964</v>
      </c>
      <c r="F65" s="190">
        <f t="shared" si="17"/>
        <v>0.99996143124338033</v>
      </c>
      <c r="G65" s="190">
        <f t="shared" si="17"/>
        <v>0.99996143124338033</v>
      </c>
      <c r="H65" s="190">
        <f t="shared" si="17"/>
        <v>0.99996143124338033</v>
      </c>
      <c r="I65" s="190">
        <f t="shared" si="17"/>
        <v>0.99989357730005868</v>
      </c>
      <c r="J65" s="190">
        <f t="shared" si="17"/>
        <v>0.99969919914888716</v>
      </c>
      <c r="K65" s="190">
        <f t="shared" si="17"/>
        <v>0.99987185645595089</v>
      </c>
      <c r="L65" s="190">
        <f t="shared" si="17"/>
        <v>0.99996143124338421</v>
      </c>
      <c r="M65" s="190">
        <f t="shared" si="17"/>
        <v>0.99989357730005868</v>
      </c>
      <c r="N65" s="190">
        <f t="shared" si="17"/>
        <v>0.99989357730005868</v>
      </c>
      <c r="O65" s="190">
        <f t="shared" si="17"/>
        <v>0.99998058609707308</v>
      </c>
      <c r="P65" s="190">
        <f t="shared" si="17"/>
        <v>0.99996910521707161</v>
      </c>
      <c r="Q65" s="190">
        <f t="shared" si="17"/>
        <v>0.99996910521707161</v>
      </c>
      <c r="R65" s="190">
        <f t="shared" si="17"/>
        <v>0.99996910521706928</v>
      </c>
      <c r="S65" s="190">
        <f t="shared" si="17"/>
        <v>0.99987185645595089</v>
      </c>
      <c r="T65" s="190">
        <f t="shared" si="17"/>
        <v>0.99969919914888716</v>
      </c>
      <c r="U65" s="230">
        <f t="shared" si="17"/>
        <v>0.96376667210584022</v>
      </c>
      <c r="V65" s="230">
        <f t="shared" si="19"/>
        <v>0.92910465437576562</v>
      </c>
      <c r="W65" s="235">
        <f t="shared" si="19"/>
        <v>0.99998477888986936</v>
      </c>
    </row>
    <row r="66" spans="2:23">
      <c r="B66" s="218">
        <v>450</v>
      </c>
      <c r="C66" s="220" t="s">
        <v>16</v>
      </c>
      <c r="D66" s="224">
        <f t="shared" si="18"/>
        <v>0.99999738694927165</v>
      </c>
      <c r="E66" s="190">
        <f t="shared" si="18"/>
        <v>0.99999198395533473</v>
      </c>
      <c r="F66" s="190">
        <f t="shared" si="17"/>
        <v>0.99997293598353276</v>
      </c>
      <c r="G66" s="190">
        <f t="shared" si="17"/>
        <v>0.99997293598353276</v>
      </c>
      <c r="H66" s="190">
        <f t="shared" si="17"/>
        <v>0.99997293598353276</v>
      </c>
      <c r="I66" s="190">
        <f t="shared" si="17"/>
        <v>0.99992294875215093</v>
      </c>
      <c r="J66" s="190">
        <f t="shared" si="17"/>
        <v>0.99977503245670618</v>
      </c>
      <c r="K66" s="190">
        <f t="shared" si="17"/>
        <v>0.99990668590310783</v>
      </c>
      <c r="L66" s="190">
        <f t="shared" si="17"/>
        <v>0.99997293598353565</v>
      </c>
      <c r="M66" s="190">
        <f t="shared" si="17"/>
        <v>0.99992294875215093</v>
      </c>
      <c r="N66" s="190">
        <f t="shared" si="17"/>
        <v>0.99992294875215093</v>
      </c>
      <c r="O66" s="190">
        <f t="shared" si="17"/>
        <v>0.99998665963353273</v>
      </c>
      <c r="P66" s="190">
        <f t="shared" si="17"/>
        <v>0.99997846758359932</v>
      </c>
      <c r="Q66" s="190">
        <f t="shared" si="17"/>
        <v>0.99997846758359932</v>
      </c>
      <c r="R66" s="190">
        <f t="shared" si="17"/>
        <v>0.99997846758359765</v>
      </c>
      <c r="S66" s="190">
        <f t="shared" si="17"/>
        <v>0.99990668590310783</v>
      </c>
      <c r="T66" s="190">
        <f t="shared" si="17"/>
        <v>0.99977503245670618</v>
      </c>
      <c r="U66" s="230">
        <f t="shared" si="17"/>
        <v>0.96754731011505379</v>
      </c>
      <c r="V66" s="230">
        <f t="shared" si="19"/>
        <v>0.93523831731010021</v>
      </c>
      <c r="W66" s="235">
        <f t="shared" si="19"/>
        <v>0.9999896177615798</v>
      </c>
    </row>
    <row r="67" spans="2:23">
      <c r="B67" s="218">
        <v>460</v>
      </c>
      <c r="C67" s="220" t="s">
        <v>16</v>
      </c>
      <c r="D67" s="224">
        <f t="shared" si="18"/>
        <v>0.99999828969812599</v>
      </c>
      <c r="E67" s="190">
        <f t="shared" si="18"/>
        <v>0.99999457846230033</v>
      </c>
      <c r="F67" s="190">
        <f t="shared" si="17"/>
        <v>0.99998102513320797</v>
      </c>
      <c r="G67" s="190">
        <f t="shared" si="17"/>
        <v>0.99998102513320797</v>
      </c>
      <c r="H67" s="190">
        <f t="shared" si="17"/>
        <v>0.99998102513320797</v>
      </c>
      <c r="I67" s="190">
        <f t="shared" si="17"/>
        <v>0.99994426050622187</v>
      </c>
      <c r="J67" s="190">
        <f t="shared" si="17"/>
        <v>0.99983188432133263</v>
      </c>
      <c r="K67" s="190">
        <f t="shared" si="17"/>
        <v>0.99993210507468011</v>
      </c>
      <c r="L67" s="190">
        <f t="shared" si="17"/>
        <v>0.99998102513321008</v>
      </c>
      <c r="M67" s="190">
        <f t="shared" si="17"/>
        <v>0.99994426050622187</v>
      </c>
      <c r="N67" s="190">
        <f t="shared" si="17"/>
        <v>0.99994426050622187</v>
      </c>
      <c r="O67" s="190">
        <f t="shared" si="17"/>
        <v>0.99999084100787394</v>
      </c>
      <c r="P67" s="190">
        <f t="shared" si="17"/>
        <v>0.99998500561527548</v>
      </c>
      <c r="Q67" s="190">
        <f t="shared" si="17"/>
        <v>0.99998500561527548</v>
      </c>
      <c r="R67" s="190">
        <f t="shared" si="17"/>
        <v>0.99998500561527426</v>
      </c>
      <c r="S67" s="190">
        <f t="shared" si="17"/>
        <v>0.99993210507468011</v>
      </c>
      <c r="T67" s="190">
        <f t="shared" si="17"/>
        <v>0.99983188432133263</v>
      </c>
      <c r="U67" s="230">
        <f t="shared" si="17"/>
        <v>0.97093893404148013</v>
      </c>
      <c r="V67" s="230">
        <f t="shared" si="19"/>
        <v>0.94085233415545988</v>
      </c>
      <c r="W67" s="235">
        <f t="shared" si="19"/>
        <v>0.9999929244685527</v>
      </c>
    </row>
    <row r="68" spans="2:23">
      <c r="B68" s="218">
        <v>470</v>
      </c>
      <c r="C68" s="220" t="s">
        <v>16</v>
      </c>
      <c r="D68" s="224">
        <f t="shared" si="18"/>
        <v>0.99999888149286775</v>
      </c>
      <c r="E68" s="190">
        <f t="shared" si="18"/>
        <v>0.99999633619880912</v>
      </c>
      <c r="F68" s="190">
        <f t="shared" si="18"/>
        <v>0.99998670709858928</v>
      </c>
      <c r="G68" s="190">
        <f t="shared" si="18"/>
        <v>0.99998670709858928</v>
      </c>
      <c r="H68" s="190">
        <f t="shared" si="18"/>
        <v>0.99998670709858928</v>
      </c>
      <c r="I68" s="190">
        <f t="shared" si="18"/>
        <v>0.99995970896823017</v>
      </c>
      <c r="J68" s="190">
        <f t="shared" si="18"/>
        <v>0.99987446423051729</v>
      </c>
      <c r="K68" s="190">
        <f t="shared" si="18"/>
        <v>0.9999506382116663</v>
      </c>
      <c r="L68" s="190">
        <f t="shared" si="18"/>
        <v>0.99998670709859083</v>
      </c>
      <c r="M68" s="190">
        <f t="shared" si="18"/>
        <v>0.99995970896823017</v>
      </c>
      <c r="N68" s="190">
        <f t="shared" si="18"/>
        <v>0.99995970896823017</v>
      </c>
      <c r="O68" s="190">
        <f t="shared" si="18"/>
        <v>0.99999371684639249</v>
      </c>
      <c r="P68" s="190">
        <f t="shared" si="18"/>
        <v>0.99998956679853135</v>
      </c>
      <c r="Q68" s="190">
        <f t="shared" si="18"/>
        <v>0.99998956679853135</v>
      </c>
      <c r="R68" s="190">
        <f t="shared" si="18"/>
        <v>0.99998956679853068</v>
      </c>
      <c r="S68" s="190">
        <f t="shared" si="18"/>
        <v>0.9999506382116663</v>
      </c>
      <c r="T68" s="190">
        <f t="shared" ref="T68:AI83" si="20">IF((T$2-(SQRT((T$9/T$15)^2+4*T$16*T$14))*$B68) &lt; 0, 0.5*EXP(((T$9/T$15)*T$2)/(2*T$14))*(EXP(-(T$2*(SQRT((T$9/T$15)^2+4*T$16*T$14)))/(2*T$14))*(2-ERFC(-(T$2-(SQRT((T$9/T$15)^2+4*T$16*T$14))*$B68)/(2*SQRT(T$14*$B68))))),0.5*EXP(((T$9/T$15)*T$2)/(2*T$14))*(EXP(-(T$2*(SQRT((T$9/T$15)^2+4*T$16*T$14)))/(2*T$14))*ERFC((T$2-(SQRT((T$9/T$15)^2+4*T$16*T$14))*$B68)/(2*SQRT(T$14*$B68)))))</f>
        <v>0.99987446423051729</v>
      </c>
      <c r="U68" s="230">
        <f t="shared" si="20"/>
        <v>0.97398058720412251</v>
      </c>
      <c r="V68" s="230">
        <f t="shared" si="19"/>
        <v>0.94598895701188135</v>
      </c>
      <c r="W68" s="235">
        <f t="shared" si="19"/>
        <v>0.99999518190123193</v>
      </c>
    </row>
    <row r="69" spans="2:23">
      <c r="B69" s="218">
        <v>480</v>
      </c>
      <c r="C69" s="220" t="s">
        <v>16</v>
      </c>
      <c r="D69" s="224">
        <f t="shared" si="18"/>
        <v>0.99999926908073467</v>
      </c>
      <c r="E69" s="190">
        <f t="shared" si="18"/>
        <v>0.99999752593237923</v>
      </c>
      <c r="F69" s="190">
        <f t="shared" si="18"/>
        <v>0.99999069453600464</v>
      </c>
      <c r="G69" s="190">
        <f t="shared" si="18"/>
        <v>0.99999069453600464</v>
      </c>
      <c r="H69" s="190">
        <f t="shared" si="18"/>
        <v>0.99999069453600464</v>
      </c>
      <c r="I69" s="190">
        <f t="shared" si="18"/>
        <v>0.99997089699189157</v>
      </c>
      <c r="J69" s="190">
        <f t="shared" si="18"/>
        <v>0.99990632598363394</v>
      </c>
      <c r="K69" s="190">
        <f t="shared" si="18"/>
        <v>0.99996413837556641</v>
      </c>
      <c r="L69" s="190">
        <f t="shared" si="18"/>
        <v>0.99999069453600586</v>
      </c>
      <c r="M69" s="190">
        <f t="shared" si="18"/>
        <v>0.99997089699189157</v>
      </c>
      <c r="N69" s="190">
        <f t="shared" si="18"/>
        <v>0.99997089699189157</v>
      </c>
      <c r="O69" s="190">
        <f t="shared" si="18"/>
        <v>0.99999569294218338</v>
      </c>
      <c r="P69" s="190">
        <f t="shared" si="18"/>
        <v>0.99999274591983167</v>
      </c>
      <c r="Q69" s="190">
        <f t="shared" si="18"/>
        <v>0.99999274591983167</v>
      </c>
      <c r="R69" s="190">
        <f t="shared" si="18"/>
        <v>0.99999274591983112</v>
      </c>
      <c r="S69" s="190">
        <f t="shared" si="18"/>
        <v>0.99996413837556641</v>
      </c>
      <c r="T69" s="190">
        <f t="shared" si="20"/>
        <v>0.99990632598363394</v>
      </c>
      <c r="U69" s="230">
        <f t="shared" si="20"/>
        <v>0.97670758720501005</v>
      </c>
      <c r="V69" s="230">
        <f t="shared" si="19"/>
        <v>0.9506872697922274</v>
      </c>
      <c r="W69" s="235">
        <f t="shared" si="19"/>
        <v>0.99999672158466391</v>
      </c>
    </row>
    <row r="70" spans="2:23">
      <c r="B70" s="218">
        <v>490</v>
      </c>
      <c r="C70" s="220" t="s">
        <v>16</v>
      </c>
      <c r="D70" s="224">
        <f t="shared" si="18"/>
        <v>0.99999952270551151</v>
      </c>
      <c r="E70" s="190">
        <f t="shared" si="18"/>
        <v>0.99999833051403808</v>
      </c>
      <c r="F70" s="190">
        <f t="shared" si="18"/>
        <v>0.99999349040032248</v>
      </c>
      <c r="G70" s="190">
        <f t="shared" si="18"/>
        <v>0.99999349040032248</v>
      </c>
      <c r="H70" s="190">
        <f t="shared" si="18"/>
        <v>0.99999349040032248</v>
      </c>
      <c r="I70" s="190">
        <f t="shared" si="18"/>
        <v>0.9999789926244006</v>
      </c>
      <c r="J70" s="190">
        <f t="shared" si="18"/>
        <v>0.99993014735263053</v>
      </c>
      <c r="K70" s="190">
        <f t="shared" si="18"/>
        <v>0.99997396397134208</v>
      </c>
      <c r="L70" s="190">
        <f t="shared" si="18"/>
        <v>0.99999349040032326</v>
      </c>
      <c r="M70" s="190">
        <f t="shared" si="18"/>
        <v>0.9999789926244006</v>
      </c>
      <c r="N70" s="190">
        <f t="shared" si="18"/>
        <v>0.9999789926244006</v>
      </c>
      <c r="O70" s="190">
        <f t="shared" si="18"/>
        <v>0.99999704962069913</v>
      </c>
      <c r="P70" s="190">
        <f t="shared" si="18"/>
        <v>0.99999495984587472</v>
      </c>
      <c r="Q70" s="190">
        <f t="shared" si="18"/>
        <v>0.99999495984587472</v>
      </c>
      <c r="R70" s="190">
        <f t="shared" si="18"/>
        <v>0.9999949598458745</v>
      </c>
      <c r="S70" s="190">
        <f t="shared" si="18"/>
        <v>0.99997396397134208</v>
      </c>
      <c r="T70" s="190">
        <f t="shared" si="20"/>
        <v>0.99993014735263053</v>
      </c>
      <c r="U70" s="230">
        <f t="shared" si="20"/>
        <v>0.97915182228701481</v>
      </c>
      <c r="V70" s="230">
        <f t="shared" si="20"/>
        <v>0.9549834376204378</v>
      </c>
      <c r="W70" s="235">
        <f t="shared" si="20"/>
        <v>0.99999777082029528</v>
      </c>
    </row>
    <row r="71" spans="2:23">
      <c r="B71" s="218">
        <v>500</v>
      </c>
      <c r="C71" s="220" t="s">
        <v>16</v>
      </c>
      <c r="D71" s="224">
        <f t="shared" si="18"/>
        <v>0.99999968853465548</v>
      </c>
      <c r="E71" s="190">
        <f t="shared" si="18"/>
        <v>0.99999887418998812</v>
      </c>
      <c r="F71" s="190">
        <f t="shared" si="18"/>
        <v>0.99999544920089622</v>
      </c>
      <c r="G71" s="190">
        <f t="shared" si="18"/>
        <v>0.99999544920089622</v>
      </c>
      <c r="H71" s="190">
        <f t="shared" si="18"/>
        <v>0.99999544920089622</v>
      </c>
      <c r="I71" s="190">
        <f t="shared" si="18"/>
        <v>0.99998484594574533</v>
      </c>
      <c r="J71" s="190">
        <f t="shared" si="18"/>
        <v>0.99994794327442127</v>
      </c>
      <c r="K71" s="190">
        <f t="shared" si="18"/>
        <v>0.99998110948345387</v>
      </c>
      <c r="L71" s="190">
        <f t="shared" si="18"/>
        <v>0.99999544920089678</v>
      </c>
      <c r="M71" s="190">
        <f t="shared" si="18"/>
        <v>0.99998484594574533</v>
      </c>
      <c r="N71" s="190">
        <f t="shared" si="18"/>
        <v>0.99998484594574533</v>
      </c>
      <c r="O71" s="190">
        <f t="shared" si="18"/>
        <v>0.99999798029224207</v>
      </c>
      <c r="P71" s="190">
        <f t="shared" si="18"/>
        <v>0.99999650037736176</v>
      </c>
      <c r="Q71" s="190">
        <f t="shared" si="18"/>
        <v>0.99999650037736176</v>
      </c>
      <c r="R71" s="190">
        <f t="shared" si="18"/>
        <v>0.99999650037736143</v>
      </c>
      <c r="S71" s="190">
        <f t="shared" si="18"/>
        <v>0.99998110948345387</v>
      </c>
      <c r="T71" s="190">
        <f t="shared" si="20"/>
        <v>0.99994794327442127</v>
      </c>
      <c r="U71" s="230">
        <f t="shared" si="20"/>
        <v>0.98134206985751293</v>
      </c>
      <c r="V71" s="230">
        <f t="shared" si="20"/>
        <v>0.95891081791218524</v>
      </c>
      <c r="W71" s="235">
        <f t="shared" si="20"/>
        <v>0.99999848525850732</v>
      </c>
    </row>
    <row r="72" spans="2:23">
      <c r="B72" s="218">
        <v>510</v>
      </c>
      <c r="C72" s="220" t="s">
        <v>16</v>
      </c>
      <c r="D72" s="224">
        <f t="shared" si="18"/>
        <v>0.99999979687764962</v>
      </c>
      <c r="E72" s="190">
        <f t="shared" si="18"/>
        <v>0.99999924128862006</v>
      </c>
      <c r="F72" s="190">
        <f t="shared" si="18"/>
        <v>0.99999682052209071</v>
      </c>
      <c r="G72" s="190">
        <f t="shared" si="18"/>
        <v>0.99999682052209071</v>
      </c>
      <c r="H72" s="190">
        <f t="shared" si="18"/>
        <v>0.99999682052209071</v>
      </c>
      <c r="I72" s="190">
        <f t="shared" si="18"/>
        <v>0.99998907487995992</v>
      </c>
      <c r="J72" s="190">
        <f t="shared" si="18"/>
        <v>0.99996122803493692</v>
      </c>
      <c r="K72" s="190">
        <f t="shared" si="18"/>
        <v>0.99998630208774097</v>
      </c>
      <c r="L72" s="190">
        <f t="shared" si="18"/>
        <v>0.99999682052209105</v>
      </c>
      <c r="M72" s="190">
        <f t="shared" si="18"/>
        <v>0.99998907487995992</v>
      </c>
      <c r="N72" s="190">
        <f t="shared" si="18"/>
        <v>0.99998907487995992</v>
      </c>
      <c r="O72" s="190">
        <f t="shared" si="18"/>
        <v>0.99999861824632719</v>
      </c>
      <c r="P72" s="190">
        <f t="shared" si="18"/>
        <v>0.99999757153267643</v>
      </c>
      <c r="Q72" s="190">
        <f t="shared" si="18"/>
        <v>0.99999757153267643</v>
      </c>
      <c r="R72" s="190">
        <f t="shared" si="18"/>
        <v>0.99999757153267621</v>
      </c>
      <c r="S72" s="190">
        <f t="shared" si="18"/>
        <v>0.99998630208774097</v>
      </c>
      <c r="T72" s="190">
        <f t="shared" si="20"/>
        <v>0.99996122803493692</v>
      </c>
      <c r="U72" s="230">
        <f t="shared" si="20"/>
        <v>0.9833042822599759</v>
      </c>
      <c r="V72" s="230">
        <f t="shared" si="20"/>
        <v>0.96250019837167178</v>
      </c>
      <c r="W72" s="235">
        <f t="shared" si="20"/>
        <v>0.99999897136276494</v>
      </c>
    </row>
    <row r="73" spans="2:23">
      <c r="B73" s="218">
        <v>520</v>
      </c>
      <c r="C73" s="220" t="s">
        <v>16</v>
      </c>
      <c r="D73" s="224">
        <f t="shared" si="18"/>
        <v>0.99999986761240178</v>
      </c>
      <c r="E73" s="190">
        <f t="shared" si="18"/>
        <v>0.99999948898470969</v>
      </c>
      <c r="F73" s="190">
        <f t="shared" si="18"/>
        <v>0.99999777988743255</v>
      </c>
      <c r="G73" s="190">
        <f t="shared" si="18"/>
        <v>0.99999777988743255</v>
      </c>
      <c r="H73" s="190">
        <f t="shared" si="18"/>
        <v>0.99999777988743255</v>
      </c>
      <c r="I73" s="190">
        <f t="shared" si="18"/>
        <v>0.99999212809510241</v>
      </c>
      <c r="J73" s="190">
        <f t="shared" si="18"/>
        <v>0.99997113834543438</v>
      </c>
      <c r="K73" s="190">
        <f t="shared" si="18"/>
        <v>0.99999007290436859</v>
      </c>
      <c r="L73" s="190">
        <f t="shared" si="18"/>
        <v>0.99999777988743277</v>
      </c>
      <c r="M73" s="190">
        <f t="shared" si="18"/>
        <v>0.99999212809510241</v>
      </c>
      <c r="N73" s="190">
        <f t="shared" si="18"/>
        <v>0.99999212809510241</v>
      </c>
      <c r="O73" s="190">
        <f t="shared" si="18"/>
        <v>0.99999905524192212</v>
      </c>
      <c r="P73" s="190">
        <f t="shared" si="18"/>
        <v>0.99999831580139953</v>
      </c>
      <c r="Q73" s="190">
        <f t="shared" si="18"/>
        <v>0.99999831580139953</v>
      </c>
      <c r="R73" s="190">
        <f t="shared" si="18"/>
        <v>0.99999831580139953</v>
      </c>
      <c r="S73" s="190">
        <f t="shared" si="18"/>
        <v>0.99999007290436859</v>
      </c>
      <c r="T73" s="190">
        <f t="shared" si="20"/>
        <v>0.99997113834543438</v>
      </c>
      <c r="U73" s="230">
        <f t="shared" si="20"/>
        <v>0.98506183299735739</v>
      </c>
      <c r="V73" s="230">
        <f t="shared" si="20"/>
        <v>0.96577991672449059</v>
      </c>
      <c r="W73" s="235">
        <f t="shared" si="20"/>
        <v>0.99999930187560659</v>
      </c>
    </row>
    <row r="74" spans="2:23">
      <c r="B74" s="218">
        <v>530</v>
      </c>
      <c r="C74" s="220" t="s">
        <v>16</v>
      </c>
      <c r="D74" s="224">
        <f t="shared" si="18"/>
        <v>0.99999991376289876</v>
      </c>
      <c r="E74" s="190">
        <f t="shared" si="18"/>
        <v>0.99999965600480878</v>
      </c>
      <c r="F74" s="190">
        <f t="shared" si="18"/>
        <v>0.99999845061176251</v>
      </c>
      <c r="G74" s="190">
        <f t="shared" si="18"/>
        <v>0.99999845061176251</v>
      </c>
      <c r="H74" s="190">
        <f t="shared" si="18"/>
        <v>0.99999845061176251</v>
      </c>
      <c r="I74" s="190">
        <f t="shared" si="18"/>
        <v>0.99999433102689717</v>
      </c>
      <c r="J74" s="190">
        <f t="shared" si="18"/>
        <v>0.99997852657232833</v>
      </c>
      <c r="K74" s="190">
        <f t="shared" si="18"/>
        <v>0.99999280945285729</v>
      </c>
      <c r="L74" s="190">
        <f t="shared" si="18"/>
        <v>0.99999845061176262</v>
      </c>
      <c r="M74" s="190">
        <f t="shared" si="18"/>
        <v>0.99999433102689717</v>
      </c>
      <c r="N74" s="190">
        <f t="shared" si="18"/>
        <v>0.99999433102689717</v>
      </c>
      <c r="O74" s="190">
        <f t="shared" si="18"/>
        <v>0.99999935438481269</v>
      </c>
      <c r="P74" s="190">
        <f t="shared" si="18"/>
        <v>0.99999883260067268</v>
      </c>
      <c r="Q74" s="190">
        <f t="shared" si="18"/>
        <v>0.99999883260067268</v>
      </c>
      <c r="R74" s="190">
        <f t="shared" si="18"/>
        <v>0.99999883260067279</v>
      </c>
      <c r="S74" s="190">
        <f t="shared" si="18"/>
        <v>0.99999280945285729</v>
      </c>
      <c r="T74" s="190">
        <f t="shared" si="20"/>
        <v>0.99997852657232833</v>
      </c>
      <c r="U74" s="230">
        <f t="shared" si="20"/>
        <v>0.98663576762816818</v>
      </c>
      <c r="V74" s="230">
        <f t="shared" si="20"/>
        <v>0.9687760762557136</v>
      </c>
      <c r="W74" s="235">
        <f t="shared" si="20"/>
        <v>0.99999952645032342</v>
      </c>
    </row>
    <row r="75" spans="2:23">
      <c r="B75" s="218">
        <v>540</v>
      </c>
      <c r="C75" s="220" t="s">
        <v>16</v>
      </c>
      <c r="D75" s="224">
        <f t="shared" si="18"/>
        <v>0.9999999438547883</v>
      </c>
      <c r="E75" s="190">
        <f t="shared" si="18"/>
        <v>0.99999976855582762</v>
      </c>
      <c r="F75" s="190">
        <f t="shared" si="18"/>
        <v>0.99999891924939721</v>
      </c>
      <c r="G75" s="190">
        <f t="shared" si="18"/>
        <v>0.99999891924939721</v>
      </c>
      <c r="H75" s="190">
        <f t="shared" si="18"/>
        <v>0.99999891924939721</v>
      </c>
      <c r="I75" s="190">
        <f t="shared" si="18"/>
        <v>0.99999591949897271</v>
      </c>
      <c r="J75" s="190">
        <f t="shared" si="18"/>
        <v>0.9999840312290581</v>
      </c>
      <c r="K75" s="190">
        <f t="shared" si="18"/>
        <v>0.999994794204354</v>
      </c>
      <c r="L75" s="190">
        <f t="shared" si="18"/>
        <v>0.99999891924939743</v>
      </c>
      <c r="M75" s="190">
        <f t="shared" si="18"/>
        <v>0.99999591949897271</v>
      </c>
      <c r="N75" s="190">
        <f t="shared" si="18"/>
        <v>0.99999591949897271</v>
      </c>
      <c r="O75" s="190">
        <f t="shared" si="18"/>
        <v>0.9999995590350228</v>
      </c>
      <c r="P75" s="190">
        <f t="shared" si="18"/>
        <v>0.99999919123074255</v>
      </c>
      <c r="Q75" s="190">
        <f t="shared" si="18"/>
        <v>0.99999919123074255</v>
      </c>
      <c r="R75" s="190">
        <f t="shared" si="18"/>
        <v>0.99999919123074277</v>
      </c>
      <c r="S75" s="190">
        <f t="shared" si="18"/>
        <v>0.999994794204354</v>
      </c>
      <c r="T75" s="190">
        <f t="shared" si="20"/>
        <v>0.9999840312290581</v>
      </c>
      <c r="U75" s="230">
        <f t="shared" si="20"/>
        <v>0.98804502010760309</v>
      </c>
      <c r="V75" s="230">
        <f t="shared" si="20"/>
        <v>0.97151266434435712</v>
      </c>
      <c r="W75" s="235">
        <f t="shared" si="20"/>
        <v>0.99999967894858055</v>
      </c>
    </row>
    <row r="76" spans="2:23">
      <c r="B76" s="218">
        <v>550</v>
      </c>
      <c r="C76" s="220" t="s">
        <v>16</v>
      </c>
      <c r="D76" s="224">
        <f t="shared" si="18"/>
        <v>0.99999996346438436</v>
      </c>
      <c r="E76" s="190">
        <f t="shared" si="18"/>
        <v>0.99999984435731848</v>
      </c>
      <c r="F76" s="190">
        <f t="shared" si="18"/>
        <v>0.99999924649942684</v>
      </c>
      <c r="G76" s="190">
        <f t="shared" si="18"/>
        <v>0.99999924649942684</v>
      </c>
      <c r="H76" s="190">
        <f t="shared" si="18"/>
        <v>0.99999924649942684</v>
      </c>
      <c r="I76" s="190">
        <f t="shared" si="18"/>
        <v>0.99999706424555179</v>
      </c>
      <c r="J76" s="190">
        <f t="shared" si="18"/>
        <v>0.9999881301879624</v>
      </c>
      <c r="K76" s="190">
        <f t="shared" si="18"/>
        <v>0.99999623287278727</v>
      </c>
      <c r="L76" s="190">
        <f t="shared" si="18"/>
        <v>0.99999924649942684</v>
      </c>
      <c r="M76" s="190">
        <f t="shared" si="18"/>
        <v>0.99999706424555179</v>
      </c>
      <c r="N76" s="190">
        <f t="shared" si="18"/>
        <v>0.99999706424555179</v>
      </c>
      <c r="O76" s="190">
        <f t="shared" si="18"/>
        <v>0.9999996989596206</v>
      </c>
      <c r="P76" s="190">
        <f t="shared" si="18"/>
        <v>0.99999943995639529</v>
      </c>
      <c r="Q76" s="190">
        <f t="shared" si="18"/>
        <v>0.99999943995639529</v>
      </c>
      <c r="R76" s="190">
        <f t="shared" si="18"/>
        <v>0.99999943995639529</v>
      </c>
      <c r="S76" s="190">
        <f t="shared" si="18"/>
        <v>0.99999623287278727</v>
      </c>
      <c r="T76" s="190">
        <f t="shared" si="20"/>
        <v>0.9999881301879624</v>
      </c>
      <c r="U76" s="230">
        <f t="shared" si="20"/>
        <v>0.98930661943103571</v>
      </c>
      <c r="V76" s="230">
        <f t="shared" si="20"/>
        <v>0.97401172594157348</v>
      </c>
      <c r="W76" s="235">
        <f t="shared" si="20"/>
        <v>0.99999978244299048</v>
      </c>
    </row>
    <row r="77" spans="2:23">
      <c r="B77" s="218">
        <v>560</v>
      </c>
      <c r="C77" s="220" t="s">
        <v>16</v>
      </c>
      <c r="D77" s="224">
        <f t="shared" si="18"/>
        <v>0.99999997623610093</v>
      </c>
      <c r="E77" s="190">
        <f t="shared" si="18"/>
        <v>0.99999989538066547</v>
      </c>
      <c r="F77" s="190">
        <f t="shared" si="18"/>
        <v>0.99999947489456642</v>
      </c>
      <c r="G77" s="190">
        <f t="shared" si="18"/>
        <v>0.99999947489456642</v>
      </c>
      <c r="H77" s="190">
        <f t="shared" si="18"/>
        <v>0.99999947489456642</v>
      </c>
      <c r="I77" s="190">
        <f t="shared" si="18"/>
        <v>0.99999788877364348</v>
      </c>
      <c r="J77" s="190">
        <f t="shared" si="18"/>
        <v>0.99999118078748828</v>
      </c>
      <c r="K77" s="190">
        <f t="shared" si="18"/>
        <v>0.99999727514691628</v>
      </c>
      <c r="L77" s="190">
        <f t="shared" si="18"/>
        <v>0.99999947489456653</v>
      </c>
      <c r="M77" s="190">
        <f t="shared" si="18"/>
        <v>0.99999788877364348</v>
      </c>
      <c r="N77" s="190">
        <f t="shared" si="18"/>
        <v>0.99999788877364348</v>
      </c>
      <c r="O77" s="190">
        <f t="shared" si="18"/>
        <v>0.99999979457759203</v>
      </c>
      <c r="P77" s="190">
        <f t="shared" si="18"/>
        <v>0.99999961236492252</v>
      </c>
      <c r="Q77" s="190">
        <f t="shared" si="18"/>
        <v>0.99999961236492252</v>
      </c>
      <c r="R77" s="190">
        <f t="shared" si="18"/>
        <v>0.99999961236492274</v>
      </c>
      <c r="S77" s="190">
        <f t="shared" si="18"/>
        <v>0.99999727514691628</v>
      </c>
      <c r="T77" s="190">
        <f t="shared" si="20"/>
        <v>0.99999118078748828</v>
      </c>
      <c r="U77" s="230">
        <f t="shared" si="20"/>
        <v>0.99043586633615632</v>
      </c>
      <c r="V77" s="230">
        <f t="shared" si="20"/>
        <v>0.97629351408013298</v>
      </c>
      <c r="W77" s="235">
        <f t="shared" si="20"/>
        <v>0.9999998526421866</v>
      </c>
    </row>
    <row r="78" spans="2:23">
      <c r="B78" s="218">
        <v>570</v>
      </c>
      <c r="C78" s="220" t="s">
        <v>16</v>
      </c>
      <c r="D78" s="224">
        <f t="shared" si="18"/>
        <v>0.99999998455001493</v>
      </c>
      <c r="E78" s="190">
        <f t="shared" si="18"/>
        <v>0.99999992970776652</v>
      </c>
      <c r="F78" s="190">
        <f t="shared" si="18"/>
        <v>0.9999996342154428</v>
      </c>
      <c r="G78" s="190">
        <f t="shared" si="18"/>
        <v>0.9999996342154428</v>
      </c>
      <c r="H78" s="190">
        <f t="shared" si="18"/>
        <v>0.9999996342154428</v>
      </c>
      <c r="I78" s="190">
        <f t="shared" si="18"/>
        <v>0.99999848235716537</v>
      </c>
      <c r="J78" s="190">
        <f t="shared" si="18"/>
        <v>0.99999345002012563</v>
      </c>
      <c r="K78" s="190">
        <f t="shared" si="18"/>
        <v>0.99999802986336561</v>
      </c>
      <c r="L78" s="190">
        <f t="shared" si="18"/>
        <v>0.99999963421544291</v>
      </c>
      <c r="M78" s="190">
        <f t="shared" si="18"/>
        <v>0.99999848235716537</v>
      </c>
      <c r="N78" s="190">
        <f t="shared" si="18"/>
        <v>0.99999848235716537</v>
      </c>
      <c r="O78" s="190">
        <f t="shared" si="18"/>
        <v>0.99999985988503048</v>
      </c>
      <c r="P78" s="190">
        <f t="shared" si="18"/>
        <v>0.9999997318119207</v>
      </c>
      <c r="Q78" s="190">
        <f t="shared" si="18"/>
        <v>0.9999997318119207</v>
      </c>
      <c r="R78" s="190">
        <f t="shared" si="18"/>
        <v>0.99999973181192081</v>
      </c>
      <c r="S78" s="190">
        <f t="shared" si="18"/>
        <v>0.99999802986336561</v>
      </c>
      <c r="T78" s="190">
        <f t="shared" si="20"/>
        <v>0.99999345002012563</v>
      </c>
      <c r="U78" s="230">
        <f t="shared" si="20"/>
        <v>0.99144650706061488</v>
      </c>
      <c r="V78" s="230">
        <f t="shared" si="20"/>
        <v>0.97837660359805922</v>
      </c>
      <c r="W78" s="235">
        <f t="shared" si="20"/>
        <v>0.99999990023317409</v>
      </c>
    </row>
    <row r="79" spans="2:23">
      <c r="B79" s="218">
        <v>580</v>
      </c>
      <c r="C79" s="220" t="s">
        <v>16</v>
      </c>
      <c r="D79" s="224">
        <f t="shared" si="18"/>
        <v>0.9999999899594324</v>
      </c>
      <c r="E79" s="190">
        <f t="shared" si="18"/>
        <v>0.99999995279093257</v>
      </c>
      <c r="F79" s="190">
        <f t="shared" si="18"/>
        <v>0.99999974529910263</v>
      </c>
      <c r="G79" s="190">
        <f t="shared" si="18"/>
        <v>0.99999974529910263</v>
      </c>
      <c r="H79" s="190">
        <f t="shared" si="18"/>
        <v>0.99999974529910263</v>
      </c>
      <c r="I79" s="190">
        <f t="shared" si="18"/>
        <v>0.99999890947871273</v>
      </c>
      <c r="J79" s="190">
        <f t="shared" si="18"/>
        <v>0.99999513722523314</v>
      </c>
      <c r="K79" s="190">
        <f t="shared" si="18"/>
        <v>0.99999857609794063</v>
      </c>
      <c r="L79" s="190">
        <f t="shared" si="18"/>
        <v>0.99999974529910263</v>
      </c>
      <c r="M79" s="190">
        <f t="shared" si="18"/>
        <v>0.99999890947871273</v>
      </c>
      <c r="N79" s="190">
        <f t="shared" si="18"/>
        <v>0.99999890947871273</v>
      </c>
      <c r="O79" s="190">
        <f t="shared" si="18"/>
        <v>0.99999990446876885</v>
      </c>
      <c r="P79" s="190">
        <f t="shared" si="18"/>
        <v>0.99999981452669406</v>
      </c>
      <c r="Q79" s="190">
        <f t="shared" si="18"/>
        <v>0.99999981452669406</v>
      </c>
      <c r="R79" s="190">
        <f t="shared" si="18"/>
        <v>0.99999981452669429</v>
      </c>
      <c r="S79" s="190">
        <f t="shared" si="18"/>
        <v>0.99999857609794063</v>
      </c>
      <c r="T79" s="190">
        <f t="shared" si="20"/>
        <v>0.99999513722523314</v>
      </c>
      <c r="U79" s="230">
        <f t="shared" si="20"/>
        <v>0.9923508846446889</v>
      </c>
      <c r="V79" s="230">
        <f t="shared" si="20"/>
        <v>0.98027803485835918</v>
      </c>
      <c r="W79" s="235">
        <f t="shared" si="20"/>
        <v>0.99999993248153718</v>
      </c>
    </row>
    <row r="80" spans="2:23">
      <c r="B80" s="218">
        <v>590</v>
      </c>
      <c r="C80" s="220" t="s">
        <v>16</v>
      </c>
      <c r="D80" s="224">
        <f t="shared" si="18"/>
        <v>0.99999999347743718</v>
      </c>
      <c r="E80" s="190">
        <f t="shared" si="18"/>
        <v>0.99999996830607629</v>
      </c>
      <c r="F80" s="190">
        <f t="shared" si="18"/>
        <v>0.99999982271522092</v>
      </c>
      <c r="G80" s="190">
        <f t="shared" si="18"/>
        <v>0.99999982271522092</v>
      </c>
      <c r="H80" s="190">
        <f t="shared" si="18"/>
        <v>0.99999982271522092</v>
      </c>
      <c r="I80" s="190">
        <f t="shared" ref="I80:AA81" si="21">IF((I$2-(SQRT((I$9/I$15)^2+4*I$16*I$14))*$B80) &lt; 0, 0.5*EXP(((I$9/I$15)*I$2)/(2*I$14))*(EXP(-(I$2*(SQRT((I$9/I$15)^2+4*I$16*I$14)))/(2*I$14))*(2-ERFC(-(I$2-(SQRT((I$9/I$15)^2+4*I$16*I$14))*$B80)/(2*SQRT(I$14*$B80))))),0.5*EXP(((I$9/I$15)*I$2)/(2*I$14))*(EXP(-(I$2*(SQRT((I$9/I$15)^2+4*I$16*I$14)))/(2*I$14))*ERFC((I$2-(SQRT((I$9/I$15)^2+4*I$16*I$14))*$B80)/(2*SQRT(I$14*$B80)))))</f>
        <v>0.9999992166823195</v>
      </c>
      <c r="J80" s="190">
        <f t="shared" si="21"/>
        <v>0.99999639112751348</v>
      </c>
      <c r="K80" s="190">
        <f t="shared" si="21"/>
        <v>0.99999897126442583</v>
      </c>
      <c r="L80" s="190">
        <f t="shared" si="21"/>
        <v>0.99999982271522092</v>
      </c>
      <c r="M80" s="190">
        <f t="shared" si="21"/>
        <v>0.9999992166823195</v>
      </c>
      <c r="N80" s="190">
        <f t="shared" si="21"/>
        <v>0.9999992166823195</v>
      </c>
      <c r="O80" s="190">
        <f t="shared" si="21"/>
        <v>0.99999993489114369</v>
      </c>
      <c r="P80" s="190">
        <f t="shared" si="21"/>
        <v>0.99999987177917959</v>
      </c>
      <c r="Q80" s="190">
        <f t="shared" si="21"/>
        <v>0.99999987177917959</v>
      </c>
      <c r="R80" s="190">
        <f t="shared" si="21"/>
        <v>0.99999987177917971</v>
      </c>
      <c r="S80" s="190">
        <f t="shared" si="21"/>
        <v>0.99999897126442583</v>
      </c>
      <c r="T80" s="190">
        <f t="shared" si="21"/>
        <v>0.99999639112751348</v>
      </c>
      <c r="U80" s="230">
        <f t="shared" si="21"/>
        <v>0.99316007724112321</v>
      </c>
      <c r="V80" s="230">
        <f t="shared" si="21"/>
        <v>0.98201342682934367</v>
      </c>
      <c r="W80" s="235">
        <f t="shared" si="21"/>
        <v>0.9999999543235738</v>
      </c>
    </row>
    <row r="81" spans="2:23">
      <c r="B81" s="221">
        <v>600</v>
      </c>
      <c r="C81" s="222" t="s">
        <v>16</v>
      </c>
      <c r="D81" s="225">
        <f t="shared" ref="D81:S140" si="22">IF((D$2-(SQRT((D$9/D$15)^2+4*D$16*D$14))*$B81) &lt; 0, 0.5*EXP(((D$9/D$15)*D$2)/(2*D$14))*(EXP(-(D$2*(SQRT((D$9/D$15)^2+4*D$16*D$14)))/(2*D$14))*(2-ERFC(-(D$2-(SQRT((D$9/D$15)^2+4*D$16*D$14))*$B81)/(2*SQRT(D$14*$B81))))),0.5*EXP(((D$9/D$15)*D$2)/(2*D$14))*(EXP(-(D$2*(SQRT((D$9/D$15)^2+4*D$16*D$14)))/(2*D$14))*ERFC((D$2-(SQRT((D$9/D$15)^2+4*D$16*D$14))*$B81)/(2*SQRT(D$14*$B81)))))</f>
        <v>0.99999999576437615</v>
      </c>
      <c r="E81" s="241">
        <f t="shared" si="22"/>
        <v>0.99999997872996294</v>
      </c>
      <c r="F81" s="241">
        <f t="shared" si="22"/>
        <v>0.9999998766448599</v>
      </c>
      <c r="G81" s="241">
        <f t="shared" si="22"/>
        <v>0.9999998766448599</v>
      </c>
      <c r="H81" s="241">
        <f t="shared" si="22"/>
        <v>0.9999998766448599</v>
      </c>
      <c r="I81" s="241">
        <f t="shared" si="22"/>
        <v>0.99999943754252951</v>
      </c>
      <c r="J81" s="241">
        <f t="shared" si="22"/>
        <v>0.99999732261604479</v>
      </c>
      <c r="K81" s="241">
        <f t="shared" si="22"/>
        <v>0.99999925702191261</v>
      </c>
      <c r="L81" s="241">
        <f t="shared" si="22"/>
        <v>0.99999987664485979</v>
      </c>
      <c r="M81" s="241">
        <f t="shared" si="22"/>
        <v>0.99999943754252951</v>
      </c>
      <c r="N81" s="241">
        <f t="shared" si="22"/>
        <v>0.99999943754252951</v>
      </c>
      <c r="O81" s="241">
        <f t="shared" si="22"/>
        <v>0.99999995564141519</v>
      </c>
      <c r="P81" s="241">
        <f t="shared" si="22"/>
        <v>0.99999991139058242</v>
      </c>
      <c r="Q81" s="241">
        <f t="shared" si="22"/>
        <v>0.99999991139058242</v>
      </c>
      <c r="R81" s="241">
        <f t="shared" si="22"/>
        <v>0.99999991139058253</v>
      </c>
      <c r="S81" s="241">
        <f t="shared" si="22"/>
        <v>0.99999925702191261</v>
      </c>
      <c r="T81" s="241">
        <f t="shared" si="21"/>
        <v>0.99999732261604479</v>
      </c>
      <c r="U81" s="242">
        <f t="shared" si="21"/>
        <v>0.99388402640341045</v>
      </c>
      <c r="V81" s="242">
        <f t="shared" si="21"/>
        <v>0.98359709618775248</v>
      </c>
      <c r="W81" s="243">
        <f t="shared" si="21"/>
        <v>0.99999996911099076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Übersicht</vt:lpstr>
      <vt:lpstr>SV I</vt:lpstr>
      <vt:lpstr>SV II</vt:lpstr>
      <vt:lpstr>SV III</vt:lpstr>
      <vt:lpstr>SV IV</vt:lpstr>
      <vt:lpstr>SV V</vt:lpstr>
      <vt:lpstr>SV VI</vt:lpstr>
      <vt:lpstr>SV VII</vt:lpstr>
      <vt:lpstr>SV VIII</vt:lpstr>
      <vt:lpstr>SV IX</vt:lpstr>
      <vt:lpstr>SV X</vt:lpstr>
      <vt:lpstr>SV XI</vt:lpstr>
      <vt:lpstr>SV XII</vt:lpstr>
      <vt:lpstr>Modellierung I</vt:lpstr>
      <vt:lpstr>Modellierung II</vt:lpstr>
      <vt:lpstr>Modellierung III</vt:lpstr>
      <vt:lpstr>Modellierung IV</vt:lpstr>
      <vt:lpstr>Modellierung V</vt:lpstr>
      <vt:lpstr>Modellierung VI</vt:lpstr>
      <vt:lpstr>Modellierung VII</vt:lpstr>
      <vt:lpstr>Modellierung VIII</vt:lpstr>
      <vt:lpstr>Modellierung IX</vt:lpstr>
      <vt:lpstr>Modellierung X</vt:lpstr>
      <vt:lpstr>Modellierung XI</vt:lpstr>
      <vt:lpstr>Modellierung XII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2010-05-20T07:06:45Z</dcterms:created>
  <dcterms:modified xsi:type="dcterms:W3CDTF">2010-05-21T10:34:53Z</dcterms:modified>
</cp:coreProperties>
</file>